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1570" windowHeight="9450"/>
  </bookViews>
  <sheets>
    <sheet name="Aktuáln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3" l="1"/>
  <c r="E137" i="3"/>
  <c r="E131" i="3"/>
  <c r="E124" i="3"/>
  <c r="E119" i="3"/>
  <c r="E113" i="3"/>
  <c r="E111" i="3"/>
  <c r="E108" i="3"/>
  <c r="E99" i="3"/>
  <c r="E97" i="3"/>
  <c r="E84" i="3"/>
  <c r="E75" i="3"/>
  <c r="E18" i="3"/>
  <c r="E9" i="3"/>
  <c r="B150" i="3"/>
  <c r="B140" i="3"/>
  <c r="B57" i="3"/>
  <c r="E74" i="3" l="1"/>
  <c r="F150" i="3"/>
  <c r="D146" i="3"/>
  <c r="D142" i="3"/>
  <c r="H137" i="3"/>
  <c r="F137" i="3"/>
  <c r="D137" i="3"/>
  <c r="H131" i="3"/>
  <c r="F131" i="3"/>
  <c r="D131" i="3"/>
  <c r="H129" i="3"/>
  <c r="H124" i="3"/>
  <c r="D124" i="3"/>
  <c r="H119" i="3"/>
  <c r="F119" i="3"/>
  <c r="D119" i="3"/>
  <c r="F113" i="3"/>
  <c r="D113" i="3"/>
  <c r="H111" i="3"/>
  <c r="D111" i="3"/>
  <c r="H108" i="3"/>
  <c r="F108" i="3"/>
  <c r="D108" i="3"/>
  <c r="H106" i="3"/>
  <c r="D99" i="3"/>
  <c r="H97" i="3"/>
  <c r="D97" i="3"/>
  <c r="H93" i="3"/>
  <c r="F93" i="3"/>
  <c r="H84" i="3"/>
  <c r="F84" i="3"/>
  <c r="D84" i="3"/>
  <c r="D80" i="3"/>
  <c r="D75" i="3"/>
  <c r="F65" i="3"/>
  <c r="F18" i="3"/>
  <c r="D18" i="3"/>
  <c r="D9" i="3"/>
  <c r="D74" i="3" l="1"/>
  <c r="H149" i="3"/>
  <c r="H150" i="3" s="1"/>
</calcChain>
</file>

<file path=xl/sharedStrings.xml><?xml version="1.0" encoding="utf-8"?>
<sst xmlns="http://schemas.openxmlformats.org/spreadsheetml/2006/main" count="212" uniqueCount="126">
  <si>
    <t xml:space="preserve"> </t>
  </si>
  <si>
    <t>Skutočnosť</t>
  </si>
  <si>
    <r>
      <t xml:space="preserve"> </t>
    </r>
    <r>
      <rPr>
        <sz val="10"/>
        <color rgb="FF000000"/>
        <rFont val="Arial"/>
        <family val="2"/>
        <charset val="238"/>
      </rPr>
      <t>Očak.skutočn.</t>
    </r>
  </si>
  <si>
    <r>
      <t xml:space="preserve">Rozpočet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</si>
  <si>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na rok 2019</t>
  </si>
  <si>
    <t>Bežné príjmy</t>
  </si>
  <si>
    <t>100 Daňové príjmy - obec</t>
  </si>
  <si>
    <t>111003 Výnos dane z príjmov poukázaný ÚS</t>
  </si>
  <si>
    <t>121001 Daň z nehnuteľností-pozemky</t>
  </si>
  <si>
    <t>121003 Dań z bytov</t>
  </si>
  <si>
    <t>121002 Daň z nehnuteľností-stavby</t>
  </si>
  <si>
    <t>133001 Daň za psa</t>
  </si>
  <si>
    <t>133006 Daň z ubytovania</t>
  </si>
  <si>
    <t>133013 Poplatok za komunálne odpady</t>
  </si>
  <si>
    <t>200 Nedaňové príjmy</t>
  </si>
  <si>
    <t>212002 Z prenajatých pozemkov</t>
  </si>
  <si>
    <t>212003 Z prenajatých budov,priestorov ...</t>
  </si>
  <si>
    <t>221004 Ostatné poplatky</t>
  </si>
  <si>
    <r>
      <t xml:space="preserve">223001 Z predaja výrob., tovarov a služieb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</si>
  <si>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223002 za materské školy a škol . zariad</t>
  </si>
  <si>
    <t>223003 Za stravné</t>
  </si>
  <si>
    <t>243 Úroky z účtov fin.hospodárenia</t>
  </si>
  <si>
    <t>292012 Z dobropisov</t>
  </si>
  <si>
    <t>29219 Z refundcie</t>
  </si>
  <si>
    <t>Ostatné nedaňové príjmy</t>
  </si>
  <si>
    <t>312001 Strava-hmotná núdza</t>
  </si>
  <si>
    <t>312001 Školské potreby-hmotná núdza</t>
  </si>
  <si>
    <t>312001 Na voľby</t>
  </si>
  <si>
    <t>312001Rodinné prídavky</t>
  </si>
  <si>
    <t>Kapitálové príjmy</t>
  </si>
  <si>
    <t>233001 Z predaja pozemkov</t>
  </si>
  <si>
    <t>451 z real. ostat.fin.majetku</t>
  </si>
  <si>
    <r>
      <t xml:space="preserve">Príjmy spolu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</si>
  <si>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Bežné výdavky</t>
  </si>
  <si>
    <t>Správa obce 01.1.1.</t>
  </si>
  <si>
    <t>610 mzdy,služobne príjmy</t>
  </si>
  <si>
    <t>620 poistné do poisťovni</t>
  </si>
  <si>
    <t>640 bežný transfer</t>
  </si>
  <si>
    <t>630 tovary a služby</t>
  </si>
  <si>
    <t>Všeob.služby 01.6.0</t>
  </si>
  <si>
    <t>610 volby - odmeny</t>
  </si>
  <si>
    <t>620 poistne do poisťovní</t>
  </si>
  <si>
    <t>630 odmeny členov komisií</t>
  </si>
  <si>
    <t>Ochrana pred požiarmi 03.2.0</t>
  </si>
  <si>
    <t>630 Tovary a služby</t>
  </si>
  <si>
    <t>Cestná doprava 04.5.1</t>
  </si>
  <si>
    <t>630 Tovary služby</t>
  </si>
  <si>
    <t>Cestovný ruch  04.7.3</t>
  </si>
  <si>
    <t>640 Bežný transfer</t>
  </si>
  <si>
    <t>Nakladanie s odpadmi 05.1.0</t>
  </si>
  <si>
    <t>Ochrana prírody a krajiny 05.4.0</t>
  </si>
  <si>
    <t>Rozvoj obcí 06.2.0</t>
  </si>
  <si>
    <t>Verejné osvetlenie 06.4.0</t>
  </si>
  <si>
    <t>Rekreačné a športove služby08.1.0</t>
  </si>
  <si>
    <t>Kultúrne služby 08.2.0</t>
  </si>
  <si>
    <r>
      <t xml:space="preserve">630 Tovary a služby,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</si>
  <si>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Náboženské a iné spoloč.služ 08.4.0.</t>
  </si>
  <si>
    <t>640 Bežné transfery</t>
  </si>
  <si>
    <t>Predprimárne vzdelávanie 09.1.1.</t>
  </si>
  <si>
    <t>640 bežne transfery</t>
  </si>
  <si>
    <t>Primárne vzdelávanie  09.1.2.</t>
  </si>
  <si>
    <t>610mzdy ,platy a služ.príjmy</t>
  </si>
  <si>
    <t>620 poistenie do poisťivní</t>
  </si>
  <si>
    <t>Staroba 10.2.0</t>
  </si>
  <si>
    <t>Kapitalové výdavky</t>
  </si>
  <si>
    <t>Cestna doprava 04.5.1</t>
  </si>
  <si>
    <t>Hospodárenie obce</t>
  </si>
  <si>
    <t>300 Tuzemské bežné granty a transfery</t>
  </si>
  <si>
    <t>315       transfer DPO</t>
  </si>
  <si>
    <t>610 mzdy, služovné príjmy</t>
  </si>
  <si>
    <t>620 poistné do poisťovaní</t>
  </si>
  <si>
    <t>Všeob.prac.oblasť - ÚPSVR 04.1.2</t>
  </si>
  <si>
    <t>610 mzdy, služobné príjmy</t>
  </si>
  <si>
    <t>640 bežné transfery</t>
  </si>
  <si>
    <t>454 Prevod prostriedkov z peň.fondov</t>
  </si>
  <si>
    <t>312001 ÚPSVaR § 52 ESF</t>
  </si>
  <si>
    <t xml:space="preserve">Finančné operácie </t>
  </si>
  <si>
    <t>454001 Prevod prostr.z RF</t>
  </si>
  <si>
    <t>453 Zostatok prostr.z predch.rokov</t>
  </si>
  <si>
    <t>Obec Stará Lesná</t>
  </si>
  <si>
    <t>na rok 2020</t>
  </si>
  <si>
    <t>312012 Na PK-školstvo VP</t>
  </si>
  <si>
    <t>312012 Na PK-školstvo SZP</t>
  </si>
  <si>
    <t>312012 Na PK - školstvo - MŠ</t>
  </si>
  <si>
    <t>312012 Na PK - RO, ŽP, CD</t>
  </si>
  <si>
    <t>133003 za nevýherné hracie prístroje</t>
  </si>
  <si>
    <t>292006  Z náhrad z poistného plnenia</t>
  </si>
  <si>
    <t>292017  z vratiek</t>
  </si>
  <si>
    <t>311  Granty</t>
  </si>
  <si>
    <t>312012  Odchodné ZŠ</t>
  </si>
  <si>
    <t>Školská jedáleň 09.6.0.1</t>
  </si>
  <si>
    <t>312001 ÚPSVaR § 50j ESF</t>
  </si>
  <si>
    <t>630 Tovary a služby (detské ihrisko)</t>
  </si>
  <si>
    <t>612012,učebnice,škola vprír.</t>
  </si>
  <si>
    <t xml:space="preserve">630 tovary a služby </t>
  </si>
  <si>
    <t>na rok 2021</t>
  </si>
  <si>
    <r>
      <t xml:space="preserve">Výdavky spolu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</si>
  <si>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312008 dotácia Vuc kultúra</t>
  </si>
  <si>
    <t>Rekreacia kultúra ,inde neklasif.08.6.0</t>
  </si>
  <si>
    <t>640 Bežne transfery</t>
  </si>
  <si>
    <t xml:space="preserve">713 Nákup. Zariadení </t>
  </si>
  <si>
    <t>717 ochrana prírody</t>
  </si>
  <si>
    <t xml:space="preserve">312001 ÚP § 54 </t>
  </si>
  <si>
    <t>239200 Ostatné príjmy</t>
  </si>
  <si>
    <t>717 rekonštrukcia PO</t>
  </si>
  <si>
    <t>Socia. pomoc obča, 10.04. v HN 10.7.0</t>
  </si>
  <si>
    <t>312001 humanitárna  pomoc</t>
  </si>
  <si>
    <t>322001 Kap. Transfer,most.Požiarna</t>
  </si>
  <si>
    <t>312001Rodičovský príspevok</t>
  </si>
  <si>
    <t>312001zachranné práce povodeň</t>
  </si>
  <si>
    <t xml:space="preserve">322001 KT budova ZŠ </t>
  </si>
  <si>
    <t>322001 KT rekonštukcia -moder. DS</t>
  </si>
  <si>
    <t>8.4.0 Rekonštrukcia Domu smutku</t>
  </si>
  <si>
    <t>09.1.2. 717,Rekonštrukcia ZŠ</t>
  </si>
  <si>
    <t xml:space="preserve">312012 Na PK-školstvo normatív, </t>
  </si>
  <si>
    <t>322001 Kap. Transfer miestne komunikácia</t>
  </si>
  <si>
    <t>312001 Sčítanie</t>
  </si>
  <si>
    <t>312001škola v prírode</t>
  </si>
  <si>
    <t>710 Realizacia novych.stavieb - iné a ukončenie chodníkov, cesta</t>
  </si>
  <si>
    <t>Rozpočet</t>
  </si>
  <si>
    <t>za rok 2018</t>
  </si>
  <si>
    <t>na rok 2022</t>
  </si>
  <si>
    <t>za rok 2023</t>
  </si>
  <si>
    <t>za rok 2020</t>
  </si>
  <si>
    <t xml:space="preserve">                                                                                                    Návrh rozpočtu  obce Stará Lesná na roky 2021 až 2023</t>
  </si>
  <si>
    <t>8.2.0prevádzkove stroje a 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</si>
</sst>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.00\ _€_-;\-* #,##0.00\ _€_-;_-* &quot;-&quot;\ _€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9">
    <xf numFmtId="0" fontId="0" fillId="0" borderId="0" xfId="0"/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1" fillId="0" borderId="2" xfId="1" applyFont="1" applyBorder="1" applyAlignment="1">
      <alignment horizontal="right" vertical="center" wrapText="1"/>
    </xf>
    <xf numFmtId="43" fontId="1" fillId="0" borderId="1" xfId="1" applyFont="1" applyBorder="1" applyAlignment="1">
      <alignment horizontal="right" vertical="center" wrapText="1"/>
    </xf>
    <xf numFmtId="0" fontId="1" fillId="0" borderId="2" xfId="1" applyNumberFormat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2" borderId="2" xfId="1" applyFont="1" applyFill="1" applyBorder="1" applyAlignment="1">
      <alignment horizontal="right" vertical="center" wrapText="1"/>
    </xf>
    <xf numFmtId="0" fontId="3" fillId="0" borderId="2" xfId="1" applyNumberFormat="1" applyFont="1" applyBorder="1" applyAlignment="1">
      <alignment horizontal="right" vertical="center" wrapText="1"/>
    </xf>
    <xf numFmtId="43" fontId="5" fillId="0" borderId="2" xfId="1" applyFont="1" applyBorder="1" applyAlignment="1">
      <alignment horizontal="right" vertical="center" wrapText="1"/>
    </xf>
    <xf numFmtId="0" fontId="5" fillId="0" borderId="2" xfId="1" applyNumberFormat="1" applyFont="1" applyBorder="1" applyAlignment="1">
      <alignment horizontal="right" vertical="center" wrapText="1"/>
    </xf>
    <xf numFmtId="43" fontId="1" fillId="0" borderId="3" xfId="1" applyFont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right" vertical="center" wrapText="1"/>
    </xf>
    <xf numFmtId="43" fontId="3" fillId="0" borderId="2" xfId="1" applyNumberFormat="1" applyFont="1" applyBorder="1" applyAlignment="1">
      <alignment horizontal="right" vertical="center" wrapText="1"/>
    </xf>
    <xf numFmtId="43" fontId="3" fillId="0" borderId="3" xfId="1" applyFont="1" applyBorder="1" applyAlignment="1">
      <alignment horizontal="right" vertical="center" wrapText="1"/>
    </xf>
    <xf numFmtId="0" fontId="10" fillId="0" borderId="0" xfId="0" applyFont="1"/>
    <xf numFmtId="1" fontId="1" fillId="0" borderId="2" xfId="1" applyNumberFormat="1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43" fontId="3" fillId="4" borderId="3" xfId="1" applyFont="1" applyFill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43" fontId="1" fillId="0" borderId="7" xfId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2" fontId="1" fillId="0" borderId="7" xfId="1" applyNumberFormat="1" applyFont="1" applyBorder="1" applyAlignment="1">
      <alignment horizontal="right" vertical="center" wrapText="1"/>
    </xf>
    <xf numFmtId="4" fontId="1" fillId="0" borderId="2" xfId="1" applyNumberFormat="1" applyFont="1" applyBorder="1" applyAlignment="1">
      <alignment horizontal="right" vertical="center" wrapText="1"/>
    </xf>
    <xf numFmtId="165" fontId="9" fillId="0" borderId="2" xfId="1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5" xfId="1" applyNumberFormat="1" applyFont="1" applyBorder="1" applyAlignment="1">
      <alignment horizontal="right" vertical="center" wrapText="1"/>
    </xf>
    <xf numFmtId="43" fontId="3" fillId="0" borderId="14" xfId="1" applyFont="1" applyBorder="1" applyAlignment="1">
      <alignment horizontal="right" vertical="center" wrapText="1"/>
    </xf>
    <xf numFmtId="43" fontId="3" fillId="0" borderId="1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right" vertical="center" wrapText="1"/>
    </xf>
    <xf numFmtId="0" fontId="5" fillId="0" borderId="10" xfId="1" applyNumberFormat="1" applyFont="1" applyBorder="1" applyAlignment="1">
      <alignment horizontal="right" vertical="center" wrapText="1"/>
    </xf>
    <xf numFmtId="43" fontId="1" fillId="0" borderId="12" xfId="1" applyFont="1" applyBorder="1" applyAlignment="1">
      <alignment horizontal="right" vertical="center" wrapText="1"/>
    </xf>
    <xf numFmtId="43" fontId="1" fillId="0" borderId="10" xfId="1" applyFont="1" applyBorder="1" applyAlignment="1">
      <alignment horizontal="right" vertical="center" wrapText="1"/>
    </xf>
    <xf numFmtId="0" fontId="1" fillId="0" borderId="10" xfId="1" applyNumberFormat="1" applyFont="1" applyBorder="1" applyAlignment="1">
      <alignment horizontal="right" vertical="center" wrapText="1"/>
    </xf>
    <xf numFmtId="43" fontId="1" fillId="0" borderId="11" xfId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0" fontId="1" fillId="0" borderId="12" xfId="1" applyNumberFormat="1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3" fontId="5" fillId="4" borderId="22" xfId="1" applyFont="1" applyFill="1" applyBorder="1" applyAlignment="1">
      <alignment horizontal="right" vertical="center" wrapText="1"/>
    </xf>
    <xf numFmtId="2" fontId="0" fillId="4" borderId="22" xfId="0" applyNumberFormat="1" applyFont="1" applyFill="1" applyBorder="1" applyAlignment="1">
      <alignment vertical="top" wrapText="1"/>
    </xf>
    <xf numFmtId="43" fontId="1" fillId="0" borderId="24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26" xfId="1" applyFont="1" applyBorder="1" applyAlignment="1">
      <alignment horizontal="right" vertical="center" wrapText="1"/>
    </xf>
    <xf numFmtId="43" fontId="1" fillId="0" borderId="27" xfId="1" applyFont="1" applyBorder="1" applyAlignment="1">
      <alignment horizontal="right" vertical="center" wrapText="1"/>
    </xf>
    <xf numFmtId="0" fontId="1" fillId="0" borderId="25" xfId="1" applyNumberFormat="1" applyFont="1" applyBorder="1" applyAlignment="1">
      <alignment horizontal="right" vertical="center" wrapText="1"/>
    </xf>
    <xf numFmtId="0" fontId="1" fillId="0" borderId="24" xfId="1" applyNumberFormat="1" applyFont="1" applyBorder="1" applyAlignment="1">
      <alignment horizontal="right" vertical="center" wrapText="1"/>
    </xf>
    <xf numFmtId="43" fontId="3" fillId="0" borderId="24" xfId="1" applyFont="1" applyBorder="1" applyAlignment="1">
      <alignment horizontal="right" vertical="center" wrapText="1"/>
    </xf>
    <xf numFmtId="43" fontId="1" fillId="0" borderId="28" xfId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19" xfId="1" applyNumberFormat="1" applyFont="1" applyBorder="1" applyAlignment="1">
      <alignment horizontal="right" vertical="center" wrapText="1"/>
    </xf>
    <xf numFmtId="0" fontId="1" fillId="0" borderId="20" xfId="1" applyNumberFormat="1" applyFont="1" applyBorder="1" applyAlignment="1">
      <alignment horizontal="right" vertical="center" wrapText="1"/>
    </xf>
    <xf numFmtId="0" fontId="4" fillId="0" borderId="4" xfId="1" applyNumberFormat="1" applyFont="1" applyBorder="1" applyAlignment="1">
      <alignment horizontal="right" vertical="center" wrapText="1"/>
    </xf>
    <xf numFmtId="0" fontId="1" fillId="0" borderId="4" xfId="1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3" fontId="3" fillId="0" borderId="28" xfId="1" applyFont="1" applyBorder="1" applyAlignment="1">
      <alignment horizontal="right" vertical="center" wrapText="1"/>
    </xf>
    <xf numFmtId="43" fontId="0" fillId="0" borderId="0" xfId="0" applyNumberFormat="1"/>
    <xf numFmtId="0" fontId="2" fillId="2" borderId="16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horizontal="right" vertical="center" wrapText="1"/>
    </xf>
    <xf numFmtId="43" fontId="3" fillId="4" borderId="20" xfId="1" applyFont="1" applyFill="1" applyBorder="1" applyAlignment="1">
      <alignment horizontal="right" vertical="center" wrapText="1"/>
    </xf>
    <xf numFmtId="0" fontId="0" fillId="0" borderId="31" xfId="0" applyBorder="1" applyAlignment="1">
      <alignment vertical="top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43" fontId="3" fillId="2" borderId="25" xfId="1" applyFont="1" applyFill="1" applyBorder="1" applyAlignment="1">
      <alignment horizontal="right" vertical="center" wrapText="1"/>
    </xf>
    <xf numFmtId="0" fontId="6" fillId="4" borderId="28" xfId="0" applyFont="1" applyFill="1" applyBorder="1" applyAlignment="1">
      <alignment vertical="center" wrapText="1"/>
    </xf>
    <xf numFmtId="43" fontId="3" fillId="4" borderId="29" xfId="1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right" vertical="center" wrapText="1"/>
    </xf>
    <xf numFmtId="43" fontId="3" fillId="4" borderId="19" xfId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3" fontId="3" fillId="0" borderId="19" xfId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43" fontId="3" fillId="3" borderId="19" xfId="1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43" fontId="3" fillId="0" borderId="6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 vertical="center" wrapText="1"/>
    </xf>
    <xf numFmtId="43" fontId="1" fillId="0" borderId="0" xfId="1" applyFont="1" applyFill="1" applyBorder="1" applyAlignment="1">
      <alignment horizontal="right" vertical="center" wrapText="1"/>
    </xf>
    <xf numFmtId="4" fontId="1" fillId="0" borderId="19" xfId="1" applyNumberFormat="1" applyFont="1" applyBorder="1" applyAlignment="1">
      <alignment horizontal="right" vertical="center" wrapText="1"/>
    </xf>
    <xf numFmtId="43" fontId="12" fillId="0" borderId="25" xfId="1" applyFont="1" applyBorder="1" applyAlignment="1">
      <alignment horizontal="right" vertical="center" wrapText="1"/>
    </xf>
    <xf numFmtId="43" fontId="11" fillId="0" borderId="10" xfId="1" applyFont="1" applyBorder="1" applyAlignment="1">
      <alignment horizontal="right" vertical="center" wrapText="1"/>
    </xf>
    <xf numFmtId="43" fontId="11" fillId="0" borderId="25" xfId="1" applyFont="1" applyBorder="1" applyAlignment="1">
      <alignment horizontal="right" vertical="center" wrapText="1"/>
    </xf>
    <xf numFmtId="0" fontId="13" fillId="0" borderId="10" xfId="1" applyNumberFormat="1" applyFont="1" applyBorder="1" applyAlignment="1">
      <alignment horizontal="right" vertical="center" wrapText="1"/>
    </xf>
    <xf numFmtId="0" fontId="13" fillId="0" borderId="25" xfId="1" applyNumberFormat="1" applyFont="1" applyBorder="1" applyAlignment="1">
      <alignment horizontal="right" vertical="center" wrapText="1"/>
    </xf>
    <xf numFmtId="0" fontId="11" fillId="0" borderId="25" xfId="1" applyNumberFormat="1" applyFont="1" applyBorder="1" applyAlignment="1">
      <alignment horizontal="right" vertical="center" wrapText="1"/>
    </xf>
    <xf numFmtId="43" fontId="11" fillId="0" borderId="11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43" fontId="11" fillId="0" borderId="29" xfId="1" applyFont="1" applyBorder="1" applyAlignment="1">
      <alignment horizontal="right" vertical="center" wrapText="1"/>
    </xf>
    <xf numFmtId="164" fontId="11" fillId="0" borderId="12" xfId="1" applyNumberFormat="1" applyFont="1" applyBorder="1" applyAlignment="1">
      <alignment horizontal="right" vertical="center" wrapText="1"/>
    </xf>
    <xf numFmtId="43" fontId="11" fillId="0" borderId="33" xfId="1" applyFont="1" applyBorder="1" applyAlignment="1">
      <alignment horizontal="right" vertical="center" wrapText="1"/>
    </xf>
    <xf numFmtId="0" fontId="11" fillId="0" borderId="33" xfId="1" applyNumberFormat="1" applyFont="1" applyBorder="1" applyAlignment="1">
      <alignment horizontal="right" vertical="center" wrapText="1"/>
    </xf>
    <xf numFmtId="43" fontId="11" fillId="0" borderId="12" xfId="1" applyFont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top" wrapText="1"/>
    </xf>
    <xf numFmtId="43" fontId="13" fillId="0" borderId="2" xfId="1" applyFont="1" applyBorder="1" applyAlignment="1">
      <alignment horizontal="right" vertical="center" wrapText="1"/>
    </xf>
    <xf numFmtId="43" fontId="13" fillId="0" borderId="25" xfId="1" applyFont="1" applyBorder="1" applyAlignment="1">
      <alignment horizontal="right" vertical="center" wrapText="1"/>
    </xf>
    <xf numFmtId="43" fontId="11" fillId="0" borderId="24" xfId="1" applyFont="1" applyBorder="1" applyAlignment="1">
      <alignment horizontal="right" vertical="center" wrapText="1"/>
    </xf>
    <xf numFmtId="43" fontId="11" fillId="0" borderId="2" xfId="1" applyFont="1" applyBorder="1" applyAlignment="1">
      <alignment horizontal="right" vertical="center" wrapText="1"/>
    </xf>
    <xf numFmtId="0" fontId="11" fillId="0" borderId="2" xfId="1" applyNumberFormat="1" applyFont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 wrapText="1"/>
    </xf>
    <xf numFmtId="0" fontId="11" fillId="0" borderId="24" xfId="1" applyNumberFormat="1" applyFont="1" applyBorder="1" applyAlignment="1">
      <alignment horizontal="right" vertical="center" wrapText="1"/>
    </xf>
    <xf numFmtId="43" fontId="12" fillId="0" borderId="2" xfId="1" applyFont="1" applyBorder="1" applyAlignment="1">
      <alignment horizontal="right" vertical="center" wrapText="1"/>
    </xf>
    <xf numFmtId="43" fontId="12" fillId="0" borderId="24" xfId="1" applyFont="1" applyBorder="1" applyAlignment="1">
      <alignment horizontal="right" vertical="center" wrapText="1"/>
    </xf>
    <xf numFmtId="43" fontId="12" fillId="0" borderId="3" xfId="1" applyFont="1" applyBorder="1" applyAlignment="1">
      <alignment horizontal="right" vertical="center" wrapText="1"/>
    </xf>
    <xf numFmtId="43" fontId="12" fillId="0" borderId="29" xfId="1" applyFont="1" applyBorder="1" applyAlignment="1">
      <alignment horizontal="right" vertical="center" wrapText="1"/>
    </xf>
    <xf numFmtId="43" fontId="12" fillId="0" borderId="28" xfId="1" applyFont="1" applyBorder="1" applyAlignment="1">
      <alignment horizontal="right" vertical="center" wrapText="1"/>
    </xf>
    <xf numFmtId="43" fontId="12" fillId="0" borderId="7" xfId="1" applyFont="1" applyBorder="1" applyAlignment="1">
      <alignment horizontal="right" vertical="center" wrapText="1"/>
    </xf>
    <xf numFmtId="43" fontId="12" fillId="0" borderId="8" xfId="1" applyFont="1" applyBorder="1" applyAlignment="1">
      <alignment horizontal="right" vertical="center" wrapText="1"/>
    </xf>
    <xf numFmtId="43" fontId="12" fillId="0" borderId="6" xfId="1" applyFont="1" applyBorder="1" applyAlignment="1">
      <alignment horizontal="right" vertical="center" wrapText="1"/>
    </xf>
    <xf numFmtId="43" fontId="11" fillId="0" borderId="3" xfId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0" fontId="14" fillId="0" borderId="4" xfId="1" applyNumberFormat="1" applyFont="1" applyBorder="1" applyAlignment="1">
      <alignment horizontal="right" vertical="center" wrapText="1"/>
    </xf>
    <xf numFmtId="0" fontId="11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165" fontId="15" fillId="0" borderId="25" xfId="1" applyNumberFormat="1" applyFont="1" applyBorder="1" applyAlignment="1">
      <alignment horizontal="right" vertical="center" wrapText="1"/>
    </xf>
    <xf numFmtId="4" fontId="12" fillId="0" borderId="24" xfId="1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5" fontId="15" fillId="0" borderId="25" xfId="0" applyNumberFormat="1" applyFont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4" fontId="13" fillId="0" borderId="2" xfId="1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2" fontId="11" fillId="0" borderId="2" xfId="1" applyNumberFormat="1" applyFont="1" applyBorder="1" applyAlignment="1">
      <alignment horizontal="right" vertical="center" wrapText="1"/>
    </xf>
    <xf numFmtId="2" fontId="11" fillId="0" borderId="25" xfId="1" applyNumberFormat="1" applyFont="1" applyBorder="1" applyAlignment="1">
      <alignment horizontal="right" vertical="center" wrapText="1"/>
    </xf>
    <xf numFmtId="43" fontId="12" fillId="0" borderId="19" xfId="1" applyFont="1" applyBorder="1" applyAlignment="1">
      <alignment horizontal="right" vertical="center" wrapText="1"/>
    </xf>
    <xf numFmtId="43" fontId="12" fillId="0" borderId="20" xfId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2" fontId="11" fillId="0" borderId="25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1" fillId="0" borderId="20" xfId="1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2" fontId="11" fillId="0" borderId="3" xfId="1" applyNumberFormat="1" applyFont="1" applyBorder="1" applyAlignment="1">
      <alignment horizontal="right" vertical="center" wrapText="1"/>
    </xf>
    <xf numFmtId="2" fontId="11" fillId="0" borderId="8" xfId="1" applyNumberFormat="1" applyFont="1" applyBorder="1" applyAlignment="1">
      <alignment horizontal="right" vertical="center" wrapText="1"/>
    </xf>
    <xf numFmtId="0" fontId="12" fillId="0" borderId="2" xfId="1" applyNumberFormat="1" applyFont="1" applyBorder="1" applyAlignment="1">
      <alignment horizontal="right" vertical="center" wrapText="1"/>
    </xf>
    <xf numFmtId="0" fontId="12" fillId="0" borderId="25" xfId="1" applyNumberFormat="1" applyFont="1" applyBorder="1" applyAlignment="1">
      <alignment horizontal="right" vertical="center" wrapText="1"/>
    </xf>
    <xf numFmtId="4" fontId="12" fillId="0" borderId="2" xfId="1" applyNumberFormat="1" applyFont="1" applyBorder="1" applyAlignment="1">
      <alignment horizontal="right" vertical="center" wrapText="1"/>
    </xf>
    <xf numFmtId="4" fontId="16" fillId="0" borderId="2" xfId="1" applyNumberFormat="1" applyFont="1" applyBorder="1" applyAlignment="1">
      <alignment horizontal="right" vertical="center" wrapText="1"/>
    </xf>
    <xf numFmtId="0" fontId="16" fillId="0" borderId="25" xfId="1" applyNumberFormat="1" applyFont="1" applyBorder="1" applyAlignment="1">
      <alignment horizontal="right" vertical="center" wrapText="1"/>
    </xf>
    <xf numFmtId="4" fontId="1" fillId="0" borderId="34" xfId="1" applyNumberFormat="1" applyFont="1" applyBorder="1" applyAlignment="1">
      <alignment horizontal="right" vertical="center" wrapText="1"/>
    </xf>
    <xf numFmtId="43" fontId="5" fillId="4" borderId="21" xfId="1" applyFont="1" applyFill="1" applyBorder="1" applyAlignment="1">
      <alignment horizontal="right" vertical="center" wrapText="1"/>
    </xf>
    <xf numFmtId="43" fontId="5" fillId="0" borderId="24" xfId="1" applyFont="1" applyBorder="1" applyAlignment="1">
      <alignment horizontal="right" vertical="center" wrapText="1"/>
    </xf>
    <xf numFmtId="2" fontId="1" fillId="0" borderId="24" xfId="1" applyNumberFormat="1" applyFont="1" applyBorder="1" applyAlignment="1">
      <alignment horizontal="right" vertical="center" wrapText="1"/>
    </xf>
    <xf numFmtId="0" fontId="1" fillId="0" borderId="26" xfId="1" applyNumberFormat="1" applyFont="1" applyBorder="1" applyAlignment="1">
      <alignment horizontal="right" vertical="center" wrapText="1"/>
    </xf>
    <xf numFmtId="4" fontId="1" fillId="0" borderId="24" xfId="1" applyNumberFormat="1" applyFont="1" applyBorder="1" applyAlignment="1">
      <alignment horizontal="right" vertical="center" wrapText="1"/>
    </xf>
    <xf numFmtId="1" fontId="1" fillId="0" borderId="24" xfId="1" applyNumberFormat="1" applyFont="1" applyBorder="1" applyAlignment="1">
      <alignment horizontal="right" vertical="center" wrapText="1"/>
    </xf>
    <xf numFmtId="165" fontId="9" fillId="0" borderId="21" xfId="1" applyNumberFormat="1" applyFont="1" applyBorder="1" applyAlignment="1">
      <alignment horizontal="right" vertical="center" wrapText="1"/>
    </xf>
    <xf numFmtId="165" fontId="9" fillId="0" borderId="24" xfId="0" applyNumberFormat="1" applyFont="1" applyBorder="1" applyAlignment="1">
      <alignment horizontal="right" vertical="center" wrapText="1"/>
    </xf>
    <xf numFmtId="4" fontId="5" fillId="0" borderId="24" xfId="1" applyNumberFormat="1" applyFont="1" applyBorder="1" applyAlignment="1">
      <alignment horizontal="right" vertical="center" wrapText="1"/>
    </xf>
    <xf numFmtId="0" fontId="1" fillId="0" borderId="18" xfId="1" applyNumberFormat="1" applyFont="1" applyBorder="1" applyAlignment="1">
      <alignment horizontal="right" vertical="center" wrapText="1"/>
    </xf>
    <xf numFmtId="0" fontId="1" fillId="0" borderId="34" xfId="1" applyNumberFormat="1" applyFont="1" applyBorder="1" applyAlignment="1">
      <alignment horizontal="right" vertical="center" wrapText="1"/>
    </xf>
    <xf numFmtId="0" fontId="1" fillId="0" borderId="35" xfId="1" applyNumberFormat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43" fontId="3" fillId="0" borderId="34" xfId="1" applyFont="1" applyBorder="1" applyAlignment="1">
      <alignment horizontal="righ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2" fillId="2" borderId="38" xfId="0" applyFont="1" applyFill="1" applyBorder="1" applyAlignment="1">
      <alignment horizontal="center" vertical="center" wrapText="1"/>
    </xf>
    <xf numFmtId="43" fontId="17" fillId="0" borderId="10" xfId="1" applyFont="1" applyBorder="1" applyAlignment="1">
      <alignment horizontal="right" vertical="center" wrapText="1"/>
    </xf>
    <xf numFmtId="43" fontId="8" fillId="0" borderId="10" xfId="1" applyFont="1" applyBorder="1" applyAlignment="1">
      <alignment horizontal="right" vertical="center" wrapText="1"/>
    </xf>
    <xf numFmtId="43" fontId="10" fillId="0" borderId="10" xfId="1" applyFont="1" applyBorder="1" applyAlignment="1">
      <alignment horizontal="right" vertical="center" wrapText="1"/>
    </xf>
    <xf numFmtId="0" fontId="17" fillId="0" borderId="0" xfId="0" applyFont="1"/>
    <xf numFmtId="43" fontId="18" fillId="0" borderId="2" xfId="1" applyFont="1" applyBorder="1" applyAlignment="1">
      <alignment horizontal="right" vertical="center" wrapText="1"/>
    </xf>
    <xf numFmtId="43" fontId="17" fillId="0" borderId="2" xfId="1" applyFont="1" applyBorder="1" applyAlignment="1">
      <alignment horizontal="right" vertical="center" wrapText="1"/>
    </xf>
    <xf numFmtId="43" fontId="8" fillId="0" borderId="2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" fontId="17" fillId="0" borderId="2" xfId="1" applyNumberFormat="1" applyFont="1" applyBorder="1" applyAlignment="1">
      <alignment horizontal="right" vertical="center" wrapText="1"/>
    </xf>
    <xf numFmtId="43" fontId="19" fillId="4" borderId="13" xfId="1" applyFont="1" applyFill="1" applyBorder="1" applyAlignment="1">
      <alignment horizontal="right" vertical="center" wrapText="1"/>
    </xf>
    <xf numFmtId="165" fontId="20" fillId="0" borderId="2" xfId="1" applyNumberFormat="1" applyFont="1" applyBorder="1" applyAlignment="1">
      <alignment horizontal="right" vertical="center" wrapText="1"/>
    </xf>
    <xf numFmtId="43" fontId="19" fillId="0" borderId="14" xfId="1" applyFont="1" applyBorder="1" applyAlignment="1">
      <alignment horizontal="right" vertical="center" wrapText="1"/>
    </xf>
    <xf numFmtId="43" fontId="19" fillId="0" borderId="2" xfId="1" applyFont="1" applyBorder="1" applyAlignment="1">
      <alignment horizontal="righ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2" fontId="17" fillId="0" borderId="2" xfId="1" applyNumberFormat="1" applyFont="1" applyBorder="1" applyAlignment="1">
      <alignment horizontal="right" vertical="center" wrapText="1"/>
    </xf>
    <xf numFmtId="2" fontId="19" fillId="0" borderId="2" xfId="1" applyNumberFormat="1" applyFont="1" applyBorder="1" applyAlignment="1">
      <alignment horizontal="right" vertical="center" wrapText="1"/>
    </xf>
    <xf numFmtId="0" fontId="19" fillId="0" borderId="2" xfId="1" applyNumberFormat="1" applyFont="1" applyBorder="1" applyAlignment="1">
      <alignment horizontal="right" vertical="center" wrapText="1"/>
    </xf>
    <xf numFmtId="43" fontId="19" fillId="2" borderId="2" xfId="1" applyFont="1" applyFill="1" applyBorder="1" applyAlignment="1">
      <alignment horizontal="right" vertical="center" wrapText="1"/>
    </xf>
    <xf numFmtId="43" fontId="19" fillId="0" borderId="25" xfId="1" applyFont="1" applyBorder="1" applyAlignment="1">
      <alignment horizontal="right" vertical="center" wrapText="1"/>
    </xf>
    <xf numFmtId="43" fontId="17" fillId="0" borderId="25" xfId="1" applyFont="1" applyBorder="1" applyAlignment="1">
      <alignment horizontal="right" vertical="center" wrapText="1"/>
    </xf>
    <xf numFmtId="0" fontId="17" fillId="0" borderId="25" xfId="1" applyNumberFormat="1" applyFont="1" applyBorder="1" applyAlignment="1">
      <alignment horizontal="right" vertical="center" wrapText="1"/>
    </xf>
    <xf numFmtId="43" fontId="19" fillId="4" borderId="20" xfId="1" applyFont="1" applyFill="1" applyBorder="1" applyAlignment="1">
      <alignment horizontal="right" vertical="center" wrapText="1"/>
    </xf>
    <xf numFmtId="43" fontId="18" fillId="0" borderId="25" xfId="1" applyFont="1" applyBorder="1" applyAlignment="1">
      <alignment horizontal="right" vertical="center" wrapText="1"/>
    </xf>
    <xf numFmtId="43" fontId="17" fillId="0" borderId="24" xfId="1" applyFont="1" applyBorder="1" applyAlignment="1">
      <alignment horizontal="right" vertical="center" wrapText="1"/>
    </xf>
    <xf numFmtId="43" fontId="17" fillId="0" borderId="27" xfId="1" applyFont="1" applyBorder="1" applyAlignment="1">
      <alignment horizontal="right" vertical="center" wrapText="1"/>
    </xf>
    <xf numFmtId="43" fontId="17" fillId="0" borderId="26" xfId="1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17" fillId="0" borderId="2" xfId="1" applyNumberFormat="1" applyFont="1" applyBorder="1" applyAlignment="1">
      <alignment horizontal="right" vertical="center" wrapText="1"/>
    </xf>
    <xf numFmtId="2" fontId="19" fillId="0" borderId="25" xfId="1" applyNumberFormat="1" applyFont="1" applyBorder="1" applyAlignment="1">
      <alignment horizontal="right" vertical="center" wrapText="1"/>
    </xf>
    <xf numFmtId="2" fontId="17" fillId="0" borderId="29" xfId="1" applyNumberFormat="1" applyFont="1" applyBorder="1" applyAlignment="1">
      <alignment horizontal="right" vertical="center" wrapText="1"/>
    </xf>
    <xf numFmtId="43" fontId="17" fillId="0" borderId="3" xfId="1" applyFont="1" applyBorder="1" applyAlignment="1">
      <alignment horizontal="right" vertical="center" wrapText="1"/>
    </xf>
    <xf numFmtId="2" fontId="17" fillId="0" borderId="8" xfId="1" applyNumberFormat="1" applyFont="1" applyBorder="1" applyAlignment="1">
      <alignment horizontal="right" vertical="center" wrapText="1"/>
    </xf>
    <xf numFmtId="43" fontId="17" fillId="0" borderId="7" xfId="1" applyFont="1" applyBorder="1" applyAlignment="1">
      <alignment horizontal="right" vertical="center" wrapText="1"/>
    </xf>
    <xf numFmtId="43" fontId="19" fillId="2" borderId="25" xfId="1" applyFont="1" applyFill="1" applyBorder="1" applyAlignment="1">
      <alignment horizontal="right" vertical="center" wrapText="1"/>
    </xf>
    <xf numFmtId="0" fontId="10" fillId="0" borderId="0" xfId="0" applyFont="1" applyAlignment="1"/>
    <xf numFmtId="0" fontId="0" fillId="0" borderId="0" xfId="0" applyAlignment="1"/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A19" zoomScaleNormal="100" workbookViewId="0">
      <selection activeCell="D5" sqref="D5:E5"/>
    </sheetView>
  </sheetViews>
  <sheetFormatPr defaultRowHeight="15" x14ac:dyDescent="0.25"/>
  <cols>
    <col min="1" max="1" width="34.140625" customWidth="1"/>
    <col min="2" max="8" width="13.7109375" customWidth="1"/>
    <col min="9" max="10" width="17" customWidth="1"/>
    <col min="11" max="11" width="12.85546875" bestFit="1" customWidth="1"/>
  </cols>
  <sheetData>
    <row r="1" spans="1:12" x14ac:dyDescent="0.25">
      <c r="A1" s="16" t="s">
        <v>79</v>
      </c>
    </row>
    <row r="2" spans="1:12" x14ac:dyDescent="0.25">
      <c r="A2" s="16"/>
    </row>
    <row r="3" spans="1:12" x14ac:dyDescent="0.25">
      <c r="A3" s="227" t="s">
        <v>124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2" x14ac:dyDescent="0.25">
      <c r="B4" s="16"/>
      <c r="C4" s="16"/>
      <c r="H4" s="16"/>
    </row>
    <row r="5" spans="1:12" ht="15.75" thickBot="1" x14ac:dyDescent="0.3">
      <c r="B5" s="16"/>
      <c r="C5" s="16"/>
      <c r="H5" s="16"/>
    </row>
    <row r="6" spans="1:12" x14ac:dyDescent="0.25">
      <c r="A6" s="30" t="s">
        <v>0</v>
      </c>
      <c r="B6" s="49" t="s">
        <v>1</v>
      </c>
      <c r="C6" s="75" t="s">
        <v>1</v>
      </c>
      <c r="D6" s="49" t="s">
        <v>3</v>
      </c>
      <c r="E6" s="76" t="s">
        <v>2</v>
      </c>
      <c r="F6" s="49" t="s">
        <v>3</v>
      </c>
      <c r="G6" s="50" t="s">
        <v>3</v>
      </c>
      <c r="H6" s="50" t="s">
        <v>119</v>
      </c>
    </row>
    <row r="7" spans="1:12" ht="14.25" customHeight="1" thickBot="1" x14ac:dyDescent="0.3">
      <c r="A7" s="31" t="s">
        <v>0</v>
      </c>
      <c r="B7" s="3" t="s">
        <v>120</v>
      </c>
      <c r="C7" s="3" t="s">
        <v>4</v>
      </c>
      <c r="D7" s="3" t="s">
        <v>80</v>
      </c>
      <c r="E7" s="3" t="s">
        <v>123</v>
      </c>
      <c r="F7" s="3" t="s">
        <v>95</v>
      </c>
      <c r="G7" s="77" t="s">
        <v>121</v>
      </c>
      <c r="H7" s="77" t="s">
        <v>122</v>
      </c>
    </row>
    <row r="8" spans="1:12" ht="17.25" customHeight="1" thickBot="1" x14ac:dyDescent="0.3">
      <c r="A8" s="32" t="s">
        <v>5</v>
      </c>
      <c r="B8" s="39">
        <v>579373</v>
      </c>
      <c r="C8" s="39">
        <v>737904</v>
      </c>
      <c r="D8" s="39">
        <v>563046</v>
      </c>
      <c r="E8" s="39">
        <v>595351</v>
      </c>
      <c r="F8" s="203">
        <v>568090</v>
      </c>
      <c r="G8" s="211">
        <v>579550</v>
      </c>
      <c r="H8" s="211">
        <v>588580</v>
      </c>
      <c r="I8" s="74"/>
      <c r="J8" s="74"/>
    </row>
    <row r="9" spans="1:12" ht="17.25" customHeight="1" thickBot="1" x14ac:dyDescent="0.3">
      <c r="A9" s="33" t="s">
        <v>6</v>
      </c>
      <c r="B9" s="40">
        <v>449706</v>
      </c>
      <c r="C9" s="40">
        <v>469457</v>
      </c>
      <c r="D9" s="40">
        <f>D10+D11+D12+D13+D14+D16+D17+D15</f>
        <v>463796</v>
      </c>
      <c r="E9" s="40">
        <f>E10+E11+E12+E13+E14+E16+E17+E15</f>
        <v>461422</v>
      </c>
      <c r="F9" s="194">
        <v>442202</v>
      </c>
      <c r="G9" s="211">
        <v>471750</v>
      </c>
      <c r="H9" s="211">
        <v>475190</v>
      </c>
    </row>
    <row r="10" spans="1:12" ht="24" customHeight="1" thickBot="1" x14ac:dyDescent="0.3">
      <c r="A10" s="34" t="s">
        <v>7</v>
      </c>
      <c r="B10" s="44">
        <v>309735</v>
      </c>
      <c r="C10" s="44">
        <v>339433</v>
      </c>
      <c r="D10" s="44">
        <v>340209</v>
      </c>
      <c r="E10" s="44">
        <v>336000</v>
      </c>
      <c r="F10" s="193">
        <v>327000</v>
      </c>
      <c r="G10" s="212">
        <v>358000</v>
      </c>
      <c r="H10" s="212">
        <v>368000</v>
      </c>
      <c r="K10" s="74"/>
    </row>
    <row r="11" spans="1:12" ht="17.25" customHeight="1" thickBot="1" x14ac:dyDescent="0.3">
      <c r="A11" s="34" t="s">
        <v>8</v>
      </c>
      <c r="B11" s="44">
        <v>14540</v>
      </c>
      <c r="C11" s="44">
        <v>15947</v>
      </c>
      <c r="D11" s="44">
        <v>14440</v>
      </c>
      <c r="E11" s="44">
        <v>13016</v>
      </c>
      <c r="F11" s="193">
        <v>14316</v>
      </c>
      <c r="G11" s="212">
        <v>14100</v>
      </c>
      <c r="H11" s="212">
        <v>14784</v>
      </c>
    </row>
    <row r="12" spans="1:12" ht="17.25" customHeight="1" thickBot="1" x14ac:dyDescent="0.3">
      <c r="A12" s="34" t="s">
        <v>9</v>
      </c>
      <c r="B12" s="44">
        <v>1187</v>
      </c>
      <c r="C12" s="44">
        <v>1722</v>
      </c>
      <c r="D12" s="44">
        <v>1733</v>
      </c>
      <c r="E12" s="44">
        <v>1200</v>
      </c>
      <c r="F12" s="193">
        <v>950</v>
      </c>
      <c r="G12" s="212">
        <v>950</v>
      </c>
      <c r="H12" s="212">
        <v>902</v>
      </c>
    </row>
    <row r="13" spans="1:12" ht="17.25" customHeight="1" thickBot="1" x14ac:dyDescent="0.3">
      <c r="A13" s="34" t="s">
        <v>10</v>
      </c>
      <c r="B13" s="41">
        <v>19030</v>
      </c>
      <c r="C13" s="41">
        <v>17676</v>
      </c>
      <c r="D13" s="44">
        <v>18015</v>
      </c>
      <c r="E13" s="44">
        <v>18900</v>
      </c>
      <c r="F13" s="193">
        <v>19120</v>
      </c>
      <c r="G13" s="212">
        <v>19120</v>
      </c>
      <c r="H13" s="212">
        <v>17139</v>
      </c>
    </row>
    <row r="14" spans="1:12" ht="17.25" customHeight="1" thickBot="1" x14ac:dyDescent="0.3">
      <c r="A14" s="34" t="s">
        <v>11</v>
      </c>
      <c r="B14" s="44">
        <v>448</v>
      </c>
      <c r="C14" s="44">
        <v>449</v>
      </c>
      <c r="D14" s="44">
        <v>460</v>
      </c>
      <c r="E14" s="44">
        <v>360</v>
      </c>
      <c r="F14" s="193">
        <v>380</v>
      </c>
      <c r="G14" s="212">
        <v>380</v>
      </c>
      <c r="H14" s="212">
        <v>365</v>
      </c>
      <c r="L14" s="195"/>
    </row>
    <row r="15" spans="1:12" ht="17.25" customHeight="1" thickBot="1" x14ac:dyDescent="0.3">
      <c r="A15" s="34" t="s">
        <v>85</v>
      </c>
      <c r="B15" s="42">
        <v>10</v>
      </c>
      <c r="C15" s="42">
        <v>5</v>
      </c>
      <c r="D15" s="42">
        <v>0</v>
      </c>
      <c r="E15" s="42">
        <v>0</v>
      </c>
      <c r="F15" s="114"/>
      <c r="G15" s="115"/>
      <c r="H15" s="113"/>
    </row>
    <row r="16" spans="1:12" ht="17.25" customHeight="1" thickBot="1" x14ac:dyDescent="0.3">
      <c r="A16" s="34" t="s">
        <v>12</v>
      </c>
      <c r="B16" s="44">
        <v>67011</v>
      </c>
      <c r="C16" s="44">
        <v>61610</v>
      </c>
      <c r="D16" s="44">
        <v>43939</v>
      </c>
      <c r="E16" s="44">
        <v>45733</v>
      </c>
      <c r="F16" s="193">
        <v>45000</v>
      </c>
      <c r="G16" s="212">
        <v>45000</v>
      </c>
      <c r="H16" s="212">
        <v>42000</v>
      </c>
    </row>
    <row r="17" spans="1:11" ht="19.5" customHeight="1" thickBot="1" x14ac:dyDescent="0.3">
      <c r="A17" s="34" t="s">
        <v>13</v>
      </c>
      <c r="B17" s="44">
        <v>37745</v>
      </c>
      <c r="C17" s="44">
        <v>32614</v>
      </c>
      <c r="D17" s="44">
        <v>45000</v>
      </c>
      <c r="E17" s="44">
        <v>46213</v>
      </c>
      <c r="F17" s="193">
        <v>35436</v>
      </c>
      <c r="G17" s="212">
        <v>34200</v>
      </c>
      <c r="H17" s="212">
        <v>32000</v>
      </c>
    </row>
    <row r="18" spans="1:11" ht="17.25" customHeight="1" thickBot="1" x14ac:dyDescent="0.3">
      <c r="A18" s="33" t="s">
        <v>14</v>
      </c>
      <c r="B18" s="40">
        <v>38277</v>
      </c>
      <c r="C18" s="40">
        <v>24687</v>
      </c>
      <c r="D18" s="40">
        <f>D19+D20+D21+D22+D23+D24+D25+D26+D29+D30+D27+D28</f>
        <v>19670</v>
      </c>
      <c r="E18" s="40">
        <f>E19+E20+E21+E22+E23+E24+E25+E26+E29+E30+E27+E28</f>
        <v>23810</v>
      </c>
      <c r="F18" s="194">
        <f t="shared" ref="F18" si="0">F19+F20+F21+F22+F23+F24+F25+F26+F29+F30+F27+F28</f>
        <v>22264</v>
      </c>
      <c r="G18" s="211">
        <v>17400</v>
      </c>
      <c r="H18" s="211">
        <v>26100</v>
      </c>
    </row>
    <row r="19" spans="1:11" ht="17.25" customHeight="1" thickBot="1" x14ac:dyDescent="0.3">
      <c r="A19" s="34" t="s">
        <v>15</v>
      </c>
      <c r="B19" s="45">
        <v>0</v>
      </c>
      <c r="C19" s="45"/>
      <c r="D19" s="44"/>
      <c r="E19" s="44"/>
      <c r="F19" s="112"/>
      <c r="G19" s="113"/>
      <c r="H19" s="116"/>
    </row>
    <row r="20" spans="1:11" ht="25.5" customHeight="1" thickBot="1" x14ac:dyDescent="0.3">
      <c r="A20" s="34" t="s">
        <v>16</v>
      </c>
      <c r="B20" s="44">
        <v>2866</v>
      </c>
      <c r="C20" s="44">
        <v>2793</v>
      </c>
      <c r="D20" s="44">
        <v>2200</v>
      </c>
      <c r="E20" s="44">
        <v>2000</v>
      </c>
      <c r="F20" s="193">
        <v>2000</v>
      </c>
      <c r="G20" s="212">
        <v>2500</v>
      </c>
      <c r="H20" s="212">
        <v>2300</v>
      </c>
    </row>
    <row r="21" spans="1:11" ht="17.25" customHeight="1" thickBot="1" x14ac:dyDescent="0.3">
      <c r="A21" s="34" t="s">
        <v>17</v>
      </c>
      <c r="B21" s="44">
        <v>15690</v>
      </c>
      <c r="C21" s="44">
        <v>8437</v>
      </c>
      <c r="D21" s="44">
        <v>4070</v>
      </c>
      <c r="E21" s="44">
        <v>9000</v>
      </c>
      <c r="F21" s="192">
        <v>8925</v>
      </c>
      <c r="G21" s="212">
        <v>4000</v>
      </c>
      <c r="H21" s="212">
        <v>11780</v>
      </c>
    </row>
    <row r="22" spans="1:11" ht="25.5" customHeight="1" thickBot="1" x14ac:dyDescent="0.3">
      <c r="A22" s="34" t="s">
        <v>18</v>
      </c>
      <c r="B22" s="44">
        <v>7472</v>
      </c>
      <c r="C22" s="44">
        <v>589</v>
      </c>
      <c r="D22" s="44">
        <v>600</v>
      </c>
      <c r="E22" s="44">
        <v>600</v>
      </c>
      <c r="F22" s="192">
        <v>511</v>
      </c>
      <c r="G22" s="212">
        <v>650</v>
      </c>
      <c r="H22" s="213">
        <v>598</v>
      </c>
      <c r="K22" s="74"/>
    </row>
    <row r="23" spans="1:11" ht="27" customHeight="1" thickBot="1" x14ac:dyDescent="0.3">
      <c r="A23" s="34" t="s">
        <v>19</v>
      </c>
      <c r="B23" s="44">
        <v>1570</v>
      </c>
      <c r="C23" s="44">
        <v>1650</v>
      </c>
      <c r="D23" s="44">
        <v>1400</v>
      </c>
      <c r="E23" s="44">
        <v>1000</v>
      </c>
      <c r="F23" s="193">
        <v>760</v>
      </c>
      <c r="G23" s="212">
        <v>1000</v>
      </c>
      <c r="H23" s="212">
        <v>1000</v>
      </c>
    </row>
    <row r="24" spans="1:11" ht="17.25" customHeight="1" thickBot="1" x14ac:dyDescent="0.3">
      <c r="A24" s="34" t="s">
        <v>20</v>
      </c>
      <c r="B24" s="44">
        <v>9637</v>
      </c>
      <c r="C24" s="44">
        <v>10682</v>
      </c>
      <c r="D24" s="44">
        <v>11100</v>
      </c>
      <c r="E24" s="44">
        <v>11210</v>
      </c>
      <c r="F24" s="192">
        <v>10068</v>
      </c>
      <c r="G24" s="212">
        <v>9250</v>
      </c>
      <c r="H24" s="212">
        <v>10422</v>
      </c>
    </row>
    <row r="25" spans="1:11" ht="17.25" customHeight="1" thickBot="1" x14ac:dyDescent="0.3">
      <c r="A25" s="34" t="s">
        <v>21</v>
      </c>
      <c r="B25" s="45"/>
      <c r="C25" s="45"/>
      <c r="D25" s="44"/>
      <c r="E25" s="44"/>
      <c r="F25" s="112"/>
      <c r="G25" s="113"/>
      <c r="H25" s="113"/>
    </row>
    <row r="26" spans="1:11" ht="17.25" customHeight="1" x14ac:dyDescent="0.25">
      <c r="A26" s="35" t="s">
        <v>22</v>
      </c>
      <c r="B26" s="46">
        <v>459</v>
      </c>
      <c r="C26" s="46">
        <v>145</v>
      </c>
      <c r="D26" s="46">
        <v>300</v>
      </c>
      <c r="E26" s="46"/>
      <c r="F26" s="117">
        <v>0</v>
      </c>
      <c r="G26" s="118"/>
      <c r="H26" s="119"/>
    </row>
    <row r="27" spans="1:11" ht="17.25" customHeight="1" x14ac:dyDescent="0.25">
      <c r="A27" s="36" t="s">
        <v>87</v>
      </c>
      <c r="B27" s="47">
        <v>583</v>
      </c>
      <c r="C27" s="47">
        <v>198</v>
      </c>
      <c r="D27" s="47">
        <v>0</v>
      </c>
      <c r="E27" s="47">
        <v>0</v>
      </c>
      <c r="F27" s="120"/>
      <c r="G27" s="120"/>
      <c r="H27" s="121"/>
    </row>
    <row r="28" spans="1:11" ht="17.25" customHeight="1" x14ac:dyDescent="0.25">
      <c r="A28" s="36" t="s">
        <v>86</v>
      </c>
      <c r="B28" s="47">
        <v>0</v>
      </c>
      <c r="C28" s="47">
        <v>193</v>
      </c>
      <c r="D28" s="47">
        <v>0</v>
      </c>
      <c r="E28" s="47">
        <v>0</v>
      </c>
      <c r="F28" s="120"/>
      <c r="G28" s="120"/>
      <c r="H28" s="121"/>
    </row>
    <row r="29" spans="1:11" ht="17.25" customHeight="1" x14ac:dyDescent="0.25">
      <c r="A29" s="36" t="s">
        <v>23</v>
      </c>
      <c r="B29" s="47">
        <v>0</v>
      </c>
      <c r="C29" s="47"/>
      <c r="D29" s="47">
        <v>0</v>
      </c>
      <c r="E29" s="47">
        <v>0</v>
      </c>
      <c r="F29" s="120"/>
      <c r="G29" s="120"/>
      <c r="H29" s="122"/>
    </row>
    <row r="30" spans="1:11" ht="17.25" customHeight="1" x14ac:dyDescent="0.25">
      <c r="A30" s="36" t="s">
        <v>24</v>
      </c>
      <c r="B30" s="48"/>
      <c r="C30" s="48"/>
      <c r="D30" s="43"/>
      <c r="E30" s="43"/>
      <c r="F30" s="123"/>
      <c r="G30" s="123"/>
      <c r="H30" s="122"/>
    </row>
    <row r="31" spans="1:11" ht="24" customHeight="1" thickBot="1" x14ac:dyDescent="0.3">
      <c r="A31" s="37" t="s">
        <v>67</v>
      </c>
      <c r="B31" s="78">
        <v>91390</v>
      </c>
      <c r="C31" s="78">
        <v>243761</v>
      </c>
      <c r="D31" s="78">
        <v>79580</v>
      </c>
      <c r="E31" s="78">
        <v>110119</v>
      </c>
      <c r="F31" s="201">
        <v>103624</v>
      </c>
      <c r="G31" s="214">
        <v>90400</v>
      </c>
      <c r="H31" s="214">
        <v>87290</v>
      </c>
    </row>
    <row r="32" spans="1:11" ht="23.25" customHeight="1" x14ac:dyDescent="0.25">
      <c r="A32" s="30" t="s">
        <v>0</v>
      </c>
      <c r="B32" s="49" t="s">
        <v>1</v>
      </c>
      <c r="C32" s="75" t="s">
        <v>1</v>
      </c>
      <c r="D32" s="49" t="s">
        <v>3</v>
      </c>
      <c r="E32" s="76" t="s">
        <v>2</v>
      </c>
      <c r="F32" s="49" t="s">
        <v>3</v>
      </c>
      <c r="G32" s="50" t="s">
        <v>3</v>
      </c>
      <c r="H32" s="50" t="s">
        <v>119</v>
      </c>
    </row>
    <row r="33" spans="1:8" ht="17.25" customHeight="1" thickBot="1" x14ac:dyDescent="0.3">
      <c r="A33" s="53" t="s">
        <v>0</v>
      </c>
      <c r="B33" s="3" t="s">
        <v>120</v>
      </c>
      <c r="C33" s="3" t="s">
        <v>4</v>
      </c>
      <c r="D33" s="3" t="s">
        <v>80</v>
      </c>
      <c r="E33" s="3" t="s">
        <v>123</v>
      </c>
      <c r="F33" s="3" t="s">
        <v>95</v>
      </c>
      <c r="G33" s="77" t="s">
        <v>121</v>
      </c>
      <c r="H33" s="77" t="s">
        <v>122</v>
      </c>
    </row>
    <row r="34" spans="1:8" ht="17.25" customHeight="1" thickBot="1" x14ac:dyDescent="0.3">
      <c r="A34" s="80" t="s">
        <v>88</v>
      </c>
      <c r="B34" s="174">
        <v>7200</v>
      </c>
      <c r="C34" s="54">
        <v>2100</v>
      </c>
      <c r="D34" s="55"/>
      <c r="E34" s="55"/>
      <c r="F34" s="124"/>
      <c r="G34" s="125"/>
      <c r="H34" s="126"/>
    </row>
    <row r="35" spans="1:8" ht="17.25" customHeight="1" thickBot="1" x14ac:dyDescent="0.3">
      <c r="A35" s="81" t="s">
        <v>114</v>
      </c>
      <c r="B35" s="175">
        <v>57081</v>
      </c>
      <c r="C35" s="10">
        <v>74122</v>
      </c>
      <c r="D35" s="10">
        <v>70000</v>
      </c>
      <c r="E35" s="10">
        <v>69571</v>
      </c>
      <c r="F35" s="196">
        <v>89059</v>
      </c>
      <c r="G35" s="215">
        <v>84000</v>
      </c>
      <c r="H35" s="216">
        <v>76870</v>
      </c>
    </row>
    <row r="36" spans="1:8" ht="17.25" customHeight="1" thickBot="1" x14ac:dyDescent="0.3">
      <c r="A36" s="81" t="s">
        <v>81</v>
      </c>
      <c r="B36" s="56">
        <v>730</v>
      </c>
      <c r="C36" s="4">
        <v>781</v>
      </c>
      <c r="D36" s="4">
        <v>730</v>
      </c>
      <c r="E36" s="4">
        <v>730</v>
      </c>
      <c r="F36" s="197">
        <v>800</v>
      </c>
      <c r="G36" s="212">
        <v>400</v>
      </c>
      <c r="H36" s="216">
        <v>657</v>
      </c>
    </row>
    <row r="37" spans="1:8" ht="17.25" customHeight="1" thickBot="1" x14ac:dyDescent="0.3">
      <c r="A37" s="81" t="s">
        <v>82</v>
      </c>
      <c r="B37" s="56">
        <v>1650</v>
      </c>
      <c r="C37" s="4">
        <v>1750</v>
      </c>
      <c r="D37" s="4">
        <v>1000</v>
      </c>
      <c r="E37" s="4">
        <v>600</v>
      </c>
      <c r="F37" s="197">
        <v>1350</v>
      </c>
      <c r="G37" s="212">
        <v>1000</v>
      </c>
      <c r="H37" s="216">
        <v>1197</v>
      </c>
    </row>
    <row r="38" spans="1:8" ht="17.25" customHeight="1" thickBot="1" x14ac:dyDescent="0.3">
      <c r="A38" s="81" t="s">
        <v>83</v>
      </c>
      <c r="B38" s="56">
        <v>1324</v>
      </c>
      <c r="C38" s="4">
        <v>1359</v>
      </c>
      <c r="D38" s="4">
        <v>1400</v>
      </c>
      <c r="E38" s="4">
        <v>1400</v>
      </c>
      <c r="F38" s="197">
        <v>1382</v>
      </c>
      <c r="G38" s="212">
        <v>1100</v>
      </c>
      <c r="H38" s="216">
        <v>1790</v>
      </c>
    </row>
    <row r="39" spans="1:8" ht="17.25" customHeight="1" thickBot="1" x14ac:dyDescent="0.3">
      <c r="A39" s="81" t="s">
        <v>84</v>
      </c>
      <c r="B39" s="56">
        <v>679</v>
      </c>
      <c r="C39" s="4">
        <v>621</v>
      </c>
      <c r="D39" s="4">
        <v>500</v>
      </c>
      <c r="E39" s="4">
        <v>500</v>
      </c>
      <c r="F39" s="198">
        <v>617</v>
      </c>
      <c r="G39" s="212">
        <v>500</v>
      </c>
      <c r="H39" s="216">
        <v>489</v>
      </c>
    </row>
    <row r="40" spans="1:8" ht="17.25" customHeight="1" thickBot="1" x14ac:dyDescent="0.3">
      <c r="A40" s="82" t="s">
        <v>25</v>
      </c>
      <c r="B40" s="58">
        <v>1817</v>
      </c>
      <c r="C40" s="5">
        <v>5407</v>
      </c>
      <c r="D40" s="5">
        <v>3550</v>
      </c>
      <c r="E40" s="5">
        <v>4670</v>
      </c>
      <c r="F40" s="199">
        <v>5336</v>
      </c>
      <c r="G40" s="217">
        <v>3050</v>
      </c>
      <c r="H40" s="218">
        <v>4480</v>
      </c>
    </row>
    <row r="41" spans="1:8" ht="24" customHeight="1" thickBot="1" x14ac:dyDescent="0.3">
      <c r="A41" s="81" t="s">
        <v>26</v>
      </c>
      <c r="B41" s="56">
        <v>349</v>
      </c>
      <c r="C41" s="4">
        <v>166</v>
      </c>
      <c r="D41" s="4">
        <v>200</v>
      </c>
      <c r="E41" s="4">
        <v>835</v>
      </c>
      <c r="F41" s="130"/>
      <c r="G41" s="212">
        <v>350</v>
      </c>
      <c r="H41" s="216">
        <v>797</v>
      </c>
    </row>
    <row r="42" spans="1:8" ht="17.25" customHeight="1" thickBot="1" x14ac:dyDescent="0.3">
      <c r="A42" s="81" t="s">
        <v>27</v>
      </c>
      <c r="B42" s="56">
        <v>527</v>
      </c>
      <c r="C42" s="4">
        <v>1792</v>
      </c>
      <c r="D42" s="6">
        <v>800</v>
      </c>
      <c r="E42" s="6">
        <v>0</v>
      </c>
      <c r="F42" s="131"/>
      <c r="G42" s="116"/>
      <c r="H42" s="129"/>
    </row>
    <row r="43" spans="1:8" ht="17.25" customHeight="1" thickBot="1" x14ac:dyDescent="0.3">
      <c r="A43" s="81" t="s">
        <v>108</v>
      </c>
      <c r="B43" s="56"/>
      <c r="C43" s="4">
        <v>1324</v>
      </c>
      <c r="D43" s="6"/>
      <c r="E43" s="6">
        <v>4800</v>
      </c>
      <c r="F43" s="132"/>
      <c r="G43" s="116"/>
      <c r="H43" s="129"/>
    </row>
    <row r="44" spans="1:8" ht="17.25" customHeight="1" thickBot="1" x14ac:dyDescent="0.3">
      <c r="A44" s="81" t="s">
        <v>116</v>
      </c>
      <c r="B44" s="56"/>
      <c r="C44" s="4"/>
      <c r="D44" s="6"/>
      <c r="E44" s="6"/>
      <c r="F44" s="200"/>
      <c r="G44" s="116"/>
      <c r="H44" s="129"/>
    </row>
    <row r="45" spans="1:8" ht="17.25" customHeight="1" thickBot="1" x14ac:dyDescent="0.3">
      <c r="A45" s="81" t="s">
        <v>28</v>
      </c>
      <c r="B45" s="176">
        <v>545</v>
      </c>
      <c r="C45" s="20">
        <v>938</v>
      </c>
      <c r="D45" s="4"/>
      <c r="E45" s="4">
        <v>3200</v>
      </c>
      <c r="F45" s="130"/>
      <c r="G45" s="113"/>
      <c r="H45" s="129"/>
    </row>
    <row r="46" spans="1:8" ht="17.25" customHeight="1" thickBot="1" x14ac:dyDescent="0.3">
      <c r="A46" s="81" t="s">
        <v>102</v>
      </c>
      <c r="B46" s="176">
        <v>12307</v>
      </c>
      <c r="C46" s="20">
        <v>16713</v>
      </c>
      <c r="D46" s="4"/>
      <c r="E46" s="4"/>
      <c r="F46" s="130"/>
      <c r="G46" s="113"/>
      <c r="H46" s="129"/>
    </row>
    <row r="47" spans="1:8" ht="17.25" customHeight="1" thickBot="1" x14ac:dyDescent="0.3">
      <c r="A47" s="81" t="s">
        <v>106</v>
      </c>
      <c r="B47" s="61">
        <v>500</v>
      </c>
      <c r="C47" s="6"/>
      <c r="D47" s="6">
        <v>0</v>
      </c>
      <c r="E47" s="6">
        <v>0</v>
      </c>
      <c r="F47" s="131"/>
      <c r="G47" s="116"/>
      <c r="H47" s="129"/>
    </row>
    <row r="48" spans="1:8" ht="17.25" customHeight="1" thickBot="1" x14ac:dyDescent="0.3">
      <c r="A48" s="81" t="s">
        <v>109</v>
      </c>
      <c r="B48" s="61"/>
      <c r="C48" s="6">
        <v>132335</v>
      </c>
      <c r="D48" s="6"/>
      <c r="E48" s="6">
        <v>22413</v>
      </c>
      <c r="F48" s="132"/>
      <c r="G48" s="116"/>
      <c r="H48" s="129"/>
    </row>
    <row r="49" spans="1:8" ht="17.25" customHeight="1" thickBot="1" x14ac:dyDescent="0.3">
      <c r="A49" s="81" t="s">
        <v>97</v>
      </c>
      <c r="B49" s="61"/>
      <c r="C49" s="6"/>
      <c r="D49" s="6"/>
      <c r="E49" s="6"/>
      <c r="F49" s="131"/>
      <c r="G49" s="116"/>
      <c r="H49" s="129"/>
    </row>
    <row r="50" spans="1:8" ht="17.25" customHeight="1" thickBot="1" x14ac:dyDescent="0.3">
      <c r="A50" s="81" t="s">
        <v>89</v>
      </c>
      <c r="B50" s="177">
        <v>0</v>
      </c>
      <c r="C50" s="6">
        <v>2853</v>
      </c>
      <c r="D50" s="6">
        <v>0</v>
      </c>
      <c r="E50" s="6">
        <v>0</v>
      </c>
      <c r="F50" s="131"/>
      <c r="G50" s="116"/>
      <c r="H50" s="129"/>
    </row>
    <row r="51" spans="1:8" ht="17.25" customHeight="1" thickBot="1" x14ac:dyDescent="0.3">
      <c r="A51" s="81" t="s">
        <v>93</v>
      </c>
      <c r="B51" s="61">
        <v>1067</v>
      </c>
      <c r="C51" s="6">
        <v>100</v>
      </c>
      <c r="D51" s="6">
        <v>0</v>
      </c>
      <c r="E51" s="6">
        <v>0</v>
      </c>
      <c r="F51" s="200">
        <v>1004</v>
      </c>
      <c r="G51" s="116"/>
      <c r="H51" s="216">
        <v>1010</v>
      </c>
    </row>
    <row r="52" spans="1:8" ht="17.25" customHeight="1" thickBot="1" x14ac:dyDescent="0.3">
      <c r="A52" s="81" t="s">
        <v>117</v>
      </c>
      <c r="B52" s="61"/>
      <c r="C52" s="6"/>
      <c r="D52" s="6"/>
      <c r="E52" s="6"/>
      <c r="F52" s="132"/>
      <c r="G52" s="116"/>
      <c r="H52" s="129"/>
    </row>
    <row r="53" spans="1:8" ht="17.25" customHeight="1" thickBot="1" x14ac:dyDescent="0.3">
      <c r="A53" s="81" t="s">
        <v>75</v>
      </c>
      <c r="B53" s="178"/>
      <c r="C53" s="173"/>
      <c r="D53" s="6">
        <v>0</v>
      </c>
      <c r="E53" s="6">
        <v>0</v>
      </c>
      <c r="F53" s="127"/>
      <c r="G53" s="128"/>
      <c r="H53" s="129"/>
    </row>
    <row r="54" spans="1:8" ht="17.25" customHeight="1" thickBot="1" x14ac:dyDescent="0.3">
      <c r="A54" s="81" t="s">
        <v>91</v>
      </c>
      <c r="B54" s="178">
        <v>4214</v>
      </c>
      <c r="C54" s="26"/>
      <c r="D54" s="6">
        <v>0</v>
      </c>
      <c r="E54" s="6">
        <v>0</v>
      </c>
      <c r="F54" s="131"/>
      <c r="G54" s="116"/>
      <c r="H54" s="129"/>
    </row>
    <row r="55" spans="1:8" ht="17.25" customHeight="1" thickBot="1" x14ac:dyDescent="0.3">
      <c r="A55" s="81" t="s">
        <v>68</v>
      </c>
      <c r="B55" s="179">
        <v>1400</v>
      </c>
      <c r="C55" s="17">
        <v>1400</v>
      </c>
      <c r="D55" s="4">
        <v>1400</v>
      </c>
      <c r="E55" s="4">
        <v>1400</v>
      </c>
      <c r="F55" s="197">
        <v>1400</v>
      </c>
      <c r="G55" s="113"/>
      <c r="H55" s="133"/>
    </row>
    <row r="56" spans="1:8" ht="17.25" customHeight="1" thickBot="1" x14ac:dyDescent="0.3">
      <c r="A56" s="83" t="s">
        <v>29</v>
      </c>
      <c r="B56" s="62">
        <v>104320</v>
      </c>
      <c r="C56" s="7">
        <v>130220</v>
      </c>
      <c r="D56" s="7">
        <v>88000</v>
      </c>
      <c r="E56" s="7">
        <v>30400</v>
      </c>
      <c r="F56" s="134"/>
      <c r="G56" s="111"/>
      <c r="H56" s="135"/>
    </row>
    <row r="57" spans="1:8" ht="17.25" customHeight="1" thickBot="1" x14ac:dyDescent="0.3">
      <c r="A57" s="84" t="s">
        <v>14</v>
      </c>
      <c r="B57" s="73">
        <f t="shared" ref="B57" si="1">B59+B60+B61+B63</f>
        <v>104320</v>
      </c>
      <c r="C57" s="15">
        <v>7220</v>
      </c>
      <c r="D57" s="15"/>
      <c r="E57" s="15"/>
      <c r="F57" s="136"/>
      <c r="G57" s="137"/>
      <c r="H57" s="138"/>
    </row>
    <row r="58" spans="1:8" ht="17.25" customHeight="1" thickBot="1" x14ac:dyDescent="0.3">
      <c r="A58" s="84" t="s">
        <v>103</v>
      </c>
      <c r="B58" s="107"/>
      <c r="C58" s="108"/>
      <c r="D58" s="108"/>
      <c r="E58" s="108"/>
      <c r="F58" s="139"/>
      <c r="G58" s="140"/>
      <c r="H58" s="141"/>
    </row>
    <row r="59" spans="1:8" ht="17.25" customHeight="1" thickBot="1" x14ac:dyDescent="0.3">
      <c r="A59" s="81" t="s">
        <v>30</v>
      </c>
      <c r="B59" s="63">
        <v>46320</v>
      </c>
      <c r="C59" s="12">
        <v>7220</v>
      </c>
      <c r="D59" s="12"/>
      <c r="E59" s="12">
        <v>30400</v>
      </c>
      <c r="F59" s="142"/>
      <c r="G59" s="119"/>
      <c r="H59" s="143"/>
    </row>
    <row r="60" spans="1:8" ht="17.25" customHeight="1" thickBot="1" x14ac:dyDescent="0.3">
      <c r="A60" s="85" t="s">
        <v>107</v>
      </c>
      <c r="B60" s="68">
        <v>58000</v>
      </c>
      <c r="C60" s="68">
        <v>35000</v>
      </c>
      <c r="D60" s="68">
        <v>35000</v>
      </c>
      <c r="E60" s="68"/>
      <c r="F60" s="144"/>
      <c r="G60" s="144"/>
      <c r="H60" s="144"/>
    </row>
    <row r="61" spans="1:8" ht="17.25" customHeight="1" thickBot="1" x14ac:dyDescent="0.3">
      <c r="A61" s="81" t="s">
        <v>110</v>
      </c>
      <c r="B61" s="69">
        <v>0</v>
      </c>
      <c r="C61" s="69">
        <v>35000</v>
      </c>
      <c r="D61" s="69">
        <v>0</v>
      </c>
      <c r="E61" s="69">
        <v>0</v>
      </c>
      <c r="F61" s="145"/>
      <c r="G61" s="145"/>
      <c r="H61" s="146"/>
    </row>
    <row r="62" spans="1:8" ht="17.25" customHeight="1" thickBot="1" x14ac:dyDescent="0.3">
      <c r="A62" s="81" t="s">
        <v>115</v>
      </c>
      <c r="B62" s="69"/>
      <c r="C62" s="69">
        <v>40000</v>
      </c>
      <c r="D62" s="69">
        <v>40000</v>
      </c>
      <c r="E62" s="69"/>
      <c r="F62" s="145"/>
      <c r="G62" s="145"/>
      <c r="H62" s="146"/>
    </row>
    <row r="63" spans="1:8" ht="17.25" customHeight="1" thickBot="1" x14ac:dyDescent="0.3">
      <c r="A63" s="81" t="s">
        <v>111</v>
      </c>
      <c r="B63" s="70"/>
      <c r="C63" s="70">
        <v>13000</v>
      </c>
      <c r="D63" s="69">
        <v>13000</v>
      </c>
      <c r="E63" s="69">
        <v>0</v>
      </c>
      <c r="F63" s="145"/>
      <c r="G63" s="145"/>
      <c r="H63" s="145"/>
    </row>
    <row r="64" spans="1:8" ht="17.25" customHeight="1" thickBot="1" x14ac:dyDescent="0.3">
      <c r="A64" s="83" t="s">
        <v>76</v>
      </c>
      <c r="B64" s="180">
        <v>114823</v>
      </c>
      <c r="C64" s="27"/>
      <c r="D64" s="27">
        <v>46850</v>
      </c>
      <c r="E64" s="27">
        <v>104210</v>
      </c>
      <c r="F64" s="202">
        <v>40000</v>
      </c>
      <c r="G64" s="147"/>
      <c r="H64" s="148"/>
    </row>
    <row r="65" spans="1:8" ht="20.25" customHeight="1" thickBot="1" x14ac:dyDescent="0.3">
      <c r="A65" s="84" t="s">
        <v>74</v>
      </c>
      <c r="B65" s="181">
        <v>114720</v>
      </c>
      <c r="C65" s="28"/>
      <c r="D65" s="28">
        <v>40000</v>
      </c>
      <c r="E65" s="28">
        <v>57332</v>
      </c>
      <c r="F65" s="149">
        <f>F67</f>
        <v>0</v>
      </c>
      <c r="G65" s="150"/>
      <c r="H65" s="151"/>
    </row>
    <row r="66" spans="1:8" ht="17.25" customHeight="1" thickBot="1" x14ac:dyDescent="0.3">
      <c r="A66" s="81" t="s">
        <v>31</v>
      </c>
      <c r="B66" s="61">
        <v>0</v>
      </c>
      <c r="C66" s="6"/>
      <c r="D66" s="6">
        <v>0</v>
      </c>
      <c r="E66" s="6">
        <v>0</v>
      </c>
      <c r="F66" s="131"/>
      <c r="G66" s="116"/>
      <c r="H66" s="152"/>
    </row>
    <row r="67" spans="1:8" ht="15.75" customHeight="1" thickBot="1" x14ac:dyDescent="0.3">
      <c r="A67" s="86" t="s">
        <v>77</v>
      </c>
      <c r="B67" s="182">
        <v>114720</v>
      </c>
      <c r="C67" s="29"/>
      <c r="D67" s="11">
        <v>40000</v>
      </c>
      <c r="E67" s="11">
        <v>57332</v>
      </c>
      <c r="F67" s="153"/>
      <c r="G67" s="115"/>
      <c r="H67" s="154"/>
    </row>
    <row r="68" spans="1:8" ht="21" customHeight="1" thickBot="1" x14ac:dyDescent="0.3">
      <c r="A68" s="86" t="s">
        <v>78</v>
      </c>
      <c r="B68" s="183">
        <v>102</v>
      </c>
      <c r="C68" s="66">
        <v>36918</v>
      </c>
      <c r="D68" s="65">
        <v>6850</v>
      </c>
      <c r="E68" s="65">
        <v>46878</v>
      </c>
      <c r="F68" s="110">
        <v>40000</v>
      </c>
      <c r="G68" s="67"/>
      <c r="H68" s="64"/>
    </row>
    <row r="69" spans="1:8" ht="17.25" customHeight="1" thickBot="1" x14ac:dyDescent="0.3">
      <c r="A69" s="87" t="s">
        <v>32</v>
      </c>
      <c r="B69" s="8">
        <v>798516</v>
      </c>
      <c r="C69" s="8">
        <v>905043</v>
      </c>
      <c r="D69" s="8">
        <v>697896</v>
      </c>
      <c r="E69" s="8">
        <v>729961</v>
      </c>
      <c r="F69" s="8">
        <v>608090</v>
      </c>
      <c r="G69" s="88">
        <v>579550</v>
      </c>
      <c r="H69" s="8">
        <v>588580</v>
      </c>
    </row>
    <row r="70" spans="1:8" ht="17.25" customHeight="1" x14ac:dyDescent="0.25">
      <c r="A70" s="89"/>
      <c r="B70" s="19"/>
      <c r="C70" s="19"/>
      <c r="D70" s="19"/>
      <c r="E70" s="19"/>
      <c r="F70" s="19"/>
      <c r="G70" s="90"/>
      <c r="H70" s="18"/>
    </row>
    <row r="71" spans="1:8" ht="17.25" customHeight="1" thickBot="1" x14ac:dyDescent="0.3">
      <c r="A71" s="91"/>
      <c r="B71" s="93"/>
      <c r="C71" s="93"/>
      <c r="D71" s="93"/>
      <c r="E71" s="93"/>
      <c r="F71" s="93"/>
      <c r="G71" s="79"/>
      <c r="H71" s="92"/>
    </row>
    <row r="72" spans="1:8" ht="17.25" customHeight="1" x14ac:dyDescent="0.25">
      <c r="A72" s="71" t="s">
        <v>0</v>
      </c>
      <c r="B72" s="191" t="s">
        <v>1</v>
      </c>
      <c r="C72" s="75" t="s">
        <v>1</v>
      </c>
      <c r="D72" s="49" t="s">
        <v>3</v>
      </c>
      <c r="E72" s="76" t="s">
        <v>2</v>
      </c>
      <c r="F72" s="49" t="s">
        <v>3</v>
      </c>
      <c r="G72" s="50" t="s">
        <v>3</v>
      </c>
      <c r="H72" s="50" t="s">
        <v>119</v>
      </c>
    </row>
    <row r="73" spans="1:8" ht="17.25" customHeight="1" thickBot="1" x14ac:dyDescent="0.3">
      <c r="A73" s="72" t="s">
        <v>0</v>
      </c>
      <c r="B73" s="188" t="s">
        <v>120</v>
      </c>
      <c r="C73" s="51" t="s">
        <v>4</v>
      </c>
      <c r="D73" s="51" t="s">
        <v>80</v>
      </c>
      <c r="E73" s="51" t="s">
        <v>123</v>
      </c>
      <c r="F73" s="51" t="s">
        <v>95</v>
      </c>
      <c r="G73" s="77" t="s">
        <v>121</v>
      </c>
      <c r="H73" s="77" t="s">
        <v>122</v>
      </c>
    </row>
    <row r="74" spans="1:8" ht="17.25" customHeight="1" thickBot="1" x14ac:dyDescent="0.3">
      <c r="A74" s="94" t="s">
        <v>33</v>
      </c>
      <c r="B74" s="7">
        <v>664857</v>
      </c>
      <c r="C74" s="7">
        <v>696107</v>
      </c>
      <c r="D74" s="7">
        <f>D75+D80+D84+D86+D91+D93+D95+D97+D99+D106+D108+D111+D113+D119+D124+D129+D131+D137</f>
        <v>563046</v>
      </c>
      <c r="E74" s="7">
        <f>E75+E80+E84+E86+E91+E93+E95+E97+E99+E106+E108+E111+E113+E119+E124+E129+E131+E137</f>
        <v>595351</v>
      </c>
      <c r="F74" s="204">
        <v>568090</v>
      </c>
      <c r="G74" s="211">
        <v>579550</v>
      </c>
      <c r="H74" s="204">
        <v>588580</v>
      </c>
    </row>
    <row r="75" spans="1:8" ht="17.25" customHeight="1" thickBot="1" x14ac:dyDescent="0.3">
      <c r="A75" s="95" t="s">
        <v>34</v>
      </c>
      <c r="B75" s="7">
        <v>306748</v>
      </c>
      <c r="C75" s="7">
        <v>303745</v>
      </c>
      <c r="D75" s="7">
        <f>D76+D77+D78+D79</f>
        <v>215648</v>
      </c>
      <c r="E75" s="7">
        <f>E76+E77+E78+E79</f>
        <v>315514</v>
      </c>
      <c r="F75" s="204">
        <v>306228</v>
      </c>
      <c r="G75" s="211">
        <v>322900</v>
      </c>
      <c r="H75" s="204">
        <v>300155</v>
      </c>
    </row>
    <row r="76" spans="1:8" ht="17.25" customHeight="1" thickBot="1" x14ac:dyDescent="0.3">
      <c r="A76" s="96" t="s">
        <v>35</v>
      </c>
      <c r="B76" s="4">
        <v>163985</v>
      </c>
      <c r="C76" s="4">
        <v>161137</v>
      </c>
      <c r="D76" s="4">
        <v>117000</v>
      </c>
      <c r="E76" s="4">
        <v>180000</v>
      </c>
      <c r="F76" s="197">
        <v>181000</v>
      </c>
      <c r="G76" s="212">
        <v>180000</v>
      </c>
      <c r="H76" s="197">
        <v>180000</v>
      </c>
    </row>
    <row r="77" spans="1:8" ht="17.25" customHeight="1" thickBot="1" x14ac:dyDescent="0.3">
      <c r="A77" s="96" t="s">
        <v>36</v>
      </c>
      <c r="B77" s="4">
        <v>58747</v>
      </c>
      <c r="C77" s="4">
        <v>60794</v>
      </c>
      <c r="D77" s="4">
        <v>57800</v>
      </c>
      <c r="E77" s="4">
        <v>44590</v>
      </c>
      <c r="F77" s="197">
        <v>51428</v>
      </c>
      <c r="G77" s="212">
        <v>53000</v>
      </c>
      <c r="H77" s="197">
        <v>52000</v>
      </c>
    </row>
    <row r="78" spans="1:8" ht="17.25" customHeight="1" thickBot="1" x14ac:dyDescent="0.3">
      <c r="A78" s="96" t="s">
        <v>37</v>
      </c>
      <c r="B78" s="4">
        <v>14855</v>
      </c>
      <c r="C78" s="4">
        <v>6961</v>
      </c>
      <c r="D78" s="4">
        <v>5198</v>
      </c>
      <c r="E78" s="4">
        <v>25845</v>
      </c>
      <c r="F78" s="197">
        <v>8800</v>
      </c>
      <c r="G78" s="212">
        <v>29450</v>
      </c>
      <c r="H78" s="197">
        <v>8206</v>
      </c>
    </row>
    <row r="79" spans="1:8" ht="17.25" customHeight="1" thickBot="1" x14ac:dyDescent="0.3">
      <c r="A79" s="96" t="s">
        <v>94</v>
      </c>
      <c r="B79" s="10">
        <v>69161</v>
      </c>
      <c r="C79" s="10">
        <v>74853</v>
      </c>
      <c r="D79" s="10">
        <v>35650</v>
      </c>
      <c r="E79" s="10">
        <v>65079</v>
      </c>
      <c r="F79" s="196">
        <v>65000</v>
      </c>
      <c r="G79" s="215">
        <v>60450</v>
      </c>
      <c r="H79" s="196">
        <v>59949</v>
      </c>
    </row>
    <row r="80" spans="1:8" ht="17.25" customHeight="1" thickBot="1" x14ac:dyDescent="0.3">
      <c r="A80" s="95" t="s">
        <v>39</v>
      </c>
      <c r="B80" s="7">
        <v>526</v>
      </c>
      <c r="C80" s="7">
        <v>1793</v>
      </c>
      <c r="D80" s="9">
        <f>D81+D82+D83</f>
        <v>800</v>
      </c>
      <c r="E80" s="9">
        <v>800</v>
      </c>
      <c r="F80" s="134"/>
      <c r="G80" s="111"/>
      <c r="H80" s="134"/>
    </row>
    <row r="81" spans="1:8" ht="17.25" customHeight="1" thickBot="1" x14ac:dyDescent="0.3">
      <c r="A81" s="96" t="s">
        <v>40</v>
      </c>
      <c r="B81" s="4">
        <v>60</v>
      </c>
      <c r="C81" s="4">
        <v>180</v>
      </c>
      <c r="D81" s="6">
        <v>60</v>
      </c>
      <c r="E81" s="6">
        <v>60</v>
      </c>
      <c r="F81" s="155"/>
      <c r="G81" s="156"/>
      <c r="H81" s="130"/>
    </row>
    <row r="82" spans="1:8" ht="17.25" customHeight="1" thickBot="1" x14ac:dyDescent="0.3">
      <c r="A82" s="96" t="s">
        <v>41</v>
      </c>
      <c r="B82" s="4">
        <v>26</v>
      </c>
      <c r="C82" s="4">
        <v>71</v>
      </c>
      <c r="D82" s="6">
        <v>21</v>
      </c>
      <c r="E82" s="6">
        <v>21</v>
      </c>
      <c r="F82" s="155"/>
      <c r="G82" s="156"/>
      <c r="H82" s="130"/>
    </row>
    <row r="83" spans="1:8" ht="17.25" customHeight="1" thickBot="1" x14ac:dyDescent="0.3">
      <c r="A83" s="97" t="s">
        <v>42</v>
      </c>
      <c r="B83" s="4">
        <v>440</v>
      </c>
      <c r="C83" s="4">
        <v>1542</v>
      </c>
      <c r="D83" s="6">
        <v>719</v>
      </c>
      <c r="E83" s="6">
        <v>719</v>
      </c>
      <c r="F83" s="155"/>
      <c r="G83" s="156"/>
      <c r="H83" s="130"/>
    </row>
    <row r="84" spans="1:8" ht="17.25" customHeight="1" thickBot="1" x14ac:dyDescent="0.3">
      <c r="A84" s="95" t="s">
        <v>43</v>
      </c>
      <c r="B84" s="7">
        <v>3123</v>
      </c>
      <c r="C84" s="7">
        <v>3837</v>
      </c>
      <c r="D84" s="7">
        <f>D85</f>
        <v>2520</v>
      </c>
      <c r="E84" s="7">
        <f>E85</f>
        <v>3500</v>
      </c>
      <c r="F84" s="204">
        <f t="shared" ref="F84" si="2">F85</f>
        <v>3800</v>
      </c>
      <c r="G84" s="211">
        <v>3500</v>
      </c>
      <c r="H84" s="204">
        <f>H85</f>
        <v>2682</v>
      </c>
    </row>
    <row r="85" spans="1:8" ht="17.25" customHeight="1" thickBot="1" x14ac:dyDescent="0.3">
      <c r="A85" s="96" t="s">
        <v>44</v>
      </c>
      <c r="B85" s="4">
        <v>3123</v>
      </c>
      <c r="C85" s="4">
        <v>3837</v>
      </c>
      <c r="D85" s="4">
        <v>2520</v>
      </c>
      <c r="E85" s="4">
        <v>3500</v>
      </c>
      <c r="F85" s="197">
        <v>3800</v>
      </c>
      <c r="G85" s="212">
        <v>3500</v>
      </c>
      <c r="H85" s="197">
        <v>2682</v>
      </c>
    </row>
    <row r="86" spans="1:8" ht="17.25" customHeight="1" thickBot="1" x14ac:dyDescent="0.3">
      <c r="A86" s="95" t="s">
        <v>71</v>
      </c>
      <c r="B86" s="7">
        <v>28277</v>
      </c>
      <c r="C86" s="7">
        <v>23784</v>
      </c>
      <c r="D86" s="7"/>
      <c r="E86" s="7"/>
      <c r="F86" s="134"/>
      <c r="G86" s="111"/>
      <c r="H86" s="134"/>
    </row>
    <row r="87" spans="1:8" ht="17.25" customHeight="1" thickBot="1" x14ac:dyDescent="0.3">
      <c r="A87" s="96" t="s">
        <v>72</v>
      </c>
      <c r="B87" s="4">
        <v>20854</v>
      </c>
      <c r="C87" s="4">
        <v>18441</v>
      </c>
      <c r="D87" s="4"/>
      <c r="E87" s="4"/>
      <c r="F87" s="130"/>
      <c r="G87" s="113"/>
      <c r="H87" s="130"/>
    </row>
    <row r="88" spans="1:8" ht="17.25" customHeight="1" thickBot="1" x14ac:dyDescent="0.3">
      <c r="A88" s="96" t="s">
        <v>36</v>
      </c>
      <c r="B88" s="4">
        <v>6782</v>
      </c>
      <c r="C88" s="4">
        <v>5001</v>
      </c>
      <c r="D88" s="4"/>
      <c r="E88" s="4"/>
      <c r="F88" s="130"/>
      <c r="G88" s="113"/>
      <c r="H88" s="130"/>
    </row>
    <row r="89" spans="1:8" ht="17.25" customHeight="1" thickBot="1" x14ac:dyDescent="0.3">
      <c r="A89" s="96" t="s">
        <v>38</v>
      </c>
      <c r="B89" s="4">
        <v>405</v>
      </c>
      <c r="C89" s="4"/>
      <c r="D89" s="4"/>
      <c r="E89" s="4"/>
      <c r="F89" s="130"/>
      <c r="G89" s="113"/>
      <c r="H89" s="131"/>
    </row>
    <row r="90" spans="1:8" ht="17.25" customHeight="1" thickBot="1" x14ac:dyDescent="0.3">
      <c r="A90" s="96" t="s">
        <v>37</v>
      </c>
      <c r="B90" s="6">
        <v>236</v>
      </c>
      <c r="C90" s="6">
        <v>342</v>
      </c>
      <c r="D90" s="6">
        <v>0</v>
      </c>
      <c r="E90" s="6">
        <v>0</v>
      </c>
      <c r="F90" s="131"/>
      <c r="G90" s="116"/>
      <c r="H90" s="131"/>
    </row>
    <row r="91" spans="1:8" ht="17.25" customHeight="1" thickBot="1" x14ac:dyDescent="0.3">
      <c r="A91" s="98" t="s">
        <v>45</v>
      </c>
      <c r="B91" s="7">
        <v>2577</v>
      </c>
      <c r="C91" s="7">
        <v>46239</v>
      </c>
      <c r="D91" s="7">
        <v>46961</v>
      </c>
      <c r="E91" s="7">
        <v>17734</v>
      </c>
      <c r="F91" s="204">
        <v>33000</v>
      </c>
      <c r="G91" s="211">
        <v>30210</v>
      </c>
      <c r="H91" s="204">
        <v>23614</v>
      </c>
    </row>
    <row r="92" spans="1:8" ht="17.25" customHeight="1" thickBot="1" x14ac:dyDescent="0.3">
      <c r="A92" s="96" t="s">
        <v>46</v>
      </c>
      <c r="B92" s="4">
        <v>2577</v>
      </c>
      <c r="C92" s="4">
        <v>46239</v>
      </c>
      <c r="D92" s="4">
        <v>46961</v>
      </c>
      <c r="E92" s="4">
        <v>17734</v>
      </c>
      <c r="F92" s="197">
        <v>33000</v>
      </c>
      <c r="G92" s="212">
        <v>30210</v>
      </c>
      <c r="H92" s="197">
        <v>23614</v>
      </c>
    </row>
    <row r="93" spans="1:8" ht="17.25" customHeight="1" thickBot="1" x14ac:dyDescent="0.3">
      <c r="A93" s="98" t="s">
        <v>47</v>
      </c>
      <c r="B93" s="7">
        <v>5500</v>
      </c>
      <c r="C93" s="7">
        <v>5500</v>
      </c>
      <c r="D93" s="7">
        <v>5000</v>
      </c>
      <c r="E93" s="7">
        <v>5000</v>
      </c>
      <c r="F93" s="204">
        <f t="shared" ref="F93" si="3">F94</f>
        <v>5000</v>
      </c>
      <c r="G93" s="211">
        <v>5000</v>
      </c>
      <c r="H93" s="204">
        <f>H94</f>
        <v>4000</v>
      </c>
    </row>
    <row r="94" spans="1:8" ht="17.25" customHeight="1" thickBot="1" x14ac:dyDescent="0.3">
      <c r="A94" s="96" t="s">
        <v>48</v>
      </c>
      <c r="B94" s="4">
        <v>5500</v>
      </c>
      <c r="C94" s="4">
        <v>5500</v>
      </c>
      <c r="D94" s="4">
        <v>5000</v>
      </c>
      <c r="E94" s="4">
        <v>5000</v>
      </c>
      <c r="F94" s="197">
        <v>5000</v>
      </c>
      <c r="G94" s="212">
        <v>5000</v>
      </c>
      <c r="H94" s="197">
        <v>4000</v>
      </c>
    </row>
    <row r="95" spans="1:8" ht="17.25" customHeight="1" thickBot="1" x14ac:dyDescent="0.3">
      <c r="A95" s="95" t="s">
        <v>49</v>
      </c>
      <c r="B95" s="7">
        <v>36767</v>
      </c>
      <c r="C95" s="7">
        <v>59190</v>
      </c>
      <c r="D95" s="7">
        <v>45600</v>
      </c>
      <c r="E95" s="7">
        <v>52565</v>
      </c>
      <c r="F95" s="204">
        <v>30463</v>
      </c>
      <c r="G95" s="211">
        <v>29029</v>
      </c>
      <c r="H95" s="204">
        <v>42916</v>
      </c>
    </row>
    <row r="96" spans="1:8" ht="17.25" customHeight="1" thickBot="1" x14ac:dyDescent="0.3">
      <c r="A96" s="96" t="s">
        <v>44</v>
      </c>
      <c r="B96" s="4">
        <v>36767</v>
      </c>
      <c r="C96" s="4">
        <v>59190</v>
      </c>
      <c r="D96" s="4">
        <v>45600</v>
      </c>
      <c r="E96" s="4">
        <v>52565</v>
      </c>
      <c r="F96" s="197">
        <v>30463</v>
      </c>
      <c r="G96" s="212">
        <v>29029</v>
      </c>
      <c r="H96" s="197">
        <v>42916</v>
      </c>
    </row>
    <row r="97" spans="1:8" ht="17.25" customHeight="1" thickBot="1" x14ac:dyDescent="0.3">
      <c r="A97" s="98" t="s">
        <v>50</v>
      </c>
      <c r="B97" s="7">
        <v>102843</v>
      </c>
      <c r="C97" s="7">
        <v>35890</v>
      </c>
      <c r="D97" s="7">
        <f>D98</f>
        <v>36450</v>
      </c>
      <c r="E97" s="7">
        <f>E98</f>
        <v>10901</v>
      </c>
      <c r="F97" s="204">
        <v>2000</v>
      </c>
      <c r="G97" s="211">
        <v>2420</v>
      </c>
      <c r="H97" s="204">
        <f t="shared" ref="H97" si="4">H98</f>
        <v>21813</v>
      </c>
    </row>
    <row r="98" spans="1:8" ht="17.25" customHeight="1" thickBot="1" x14ac:dyDescent="0.3">
      <c r="A98" s="96" t="s">
        <v>44</v>
      </c>
      <c r="B98" s="4">
        <v>102843</v>
      </c>
      <c r="C98" s="4">
        <v>35890</v>
      </c>
      <c r="D98" s="4">
        <v>36450</v>
      </c>
      <c r="E98" s="4">
        <v>10901</v>
      </c>
      <c r="F98" s="197">
        <v>2000</v>
      </c>
      <c r="G98" s="212">
        <v>2420</v>
      </c>
      <c r="H98" s="197">
        <v>21813</v>
      </c>
    </row>
    <row r="99" spans="1:8" ht="17.25" customHeight="1" thickBot="1" x14ac:dyDescent="0.3">
      <c r="A99" s="98" t="s">
        <v>51</v>
      </c>
      <c r="B99" s="7">
        <v>2782</v>
      </c>
      <c r="C99" s="7">
        <v>3662</v>
      </c>
      <c r="D99" s="7">
        <f>D103+D104+D105</f>
        <v>7091</v>
      </c>
      <c r="E99" s="7">
        <f>E103+E104+E105</f>
        <v>4045</v>
      </c>
      <c r="F99" s="204">
        <v>2500</v>
      </c>
      <c r="G99" s="211">
        <v>8200</v>
      </c>
      <c r="H99" s="204">
        <v>15688</v>
      </c>
    </row>
    <row r="100" spans="1:8" ht="17.25" customHeight="1" thickBot="1" x14ac:dyDescent="0.3">
      <c r="A100" s="99"/>
      <c r="B100" s="100"/>
      <c r="C100" s="100"/>
      <c r="D100" s="100"/>
      <c r="E100" s="100"/>
      <c r="F100" s="157"/>
      <c r="G100" s="158"/>
      <c r="H100" s="157"/>
    </row>
    <row r="101" spans="1:8" ht="17.25" customHeight="1" x14ac:dyDescent="0.25">
      <c r="A101" s="71" t="s">
        <v>0</v>
      </c>
      <c r="B101" s="49" t="s">
        <v>1</v>
      </c>
      <c r="C101" s="75" t="s">
        <v>1</v>
      </c>
      <c r="D101" s="49" t="s">
        <v>3</v>
      </c>
      <c r="E101" s="76" t="s">
        <v>2</v>
      </c>
      <c r="F101" s="49" t="s">
        <v>3</v>
      </c>
      <c r="G101" s="50" t="s">
        <v>3</v>
      </c>
      <c r="H101" s="50">
        <v>111</v>
      </c>
    </row>
    <row r="102" spans="1:8" ht="17.25" customHeight="1" thickBot="1" x14ac:dyDescent="0.3">
      <c r="A102" s="97" t="s">
        <v>0</v>
      </c>
      <c r="B102" s="188" t="s">
        <v>120</v>
      </c>
      <c r="C102" s="51" t="s">
        <v>4</v>
      </c>
      <c r="D102" s="51" t="s">
        <v>80</v>
      </c>
      <c r="E102" s="51" t="s">
        <v>123</v>
      </c>
      <c r="F102" s="51" t="s">
        <v>95</v>
      </c>
      <c r="G102" s="77" t="s">
        <v>121</v>
      </c>
      <c r="H102" s="77" t="s">
        <v>122</v>
      </c>
    </row>
    <row r="103" spans="1:8" ht="17.25" customHeight="1" thickBot="1" x14ac:dyDescent="0.3">
      <c r="A103" s="96" t="s">
        <v>69</v>
      </c>
      <c r="B103" s="2"/>
      <c r="C103" s="4">
        <v>222</v>
      </c>
      <c r="D103" s="6">
        <v>1569</v>
      </c>
      <c r="E103" s="6"/>
      <c r="F103" s="130"/>
      <c r="G103" s="113"/>
      <c r="H103" s="130"/>
    </row>
    <row r="104" spans="1:8" ht="17.25" customHeight="1" thickBot="1" x14ac:dyDescent="0.3">
      <c r="A104" s="96" t="s">
        <v>70</v>
      </c>
      <c r="B104" s="2"/>
      <c r="C104" s="4"/>
      <c r="D104" s="1">
        <v>0</v>
      </c>
      <c r="E104" s="1">
        <v>0</v>
      </c>
      <c r="F104" s="159"/>
      <c r="G104" s="160"/>
      <c r="H104" s="130"/>
    </row>
    <row r="105" spans="1:8" ht="17.25" customHeight="1" thickBot="1" x14ac:dyDescent="0.3">
      <c r="A105" s="96" t="s">
        <v>44</v>
      </c>
      <c r="B105" s="4">
        <v>2782</v>
      </c>
      <c r="C105" s="4">
        <v>3440</v>
      </c>
      <c r="D105" s="4">
        <v>5522</v>
      </c>
      <c r="E105" s="4">
        <v>4045</v>
      </c>
      <c r="F105" s="197">
        <v>2500</v>
      </c>
      <c r="G105" s="212">
        <v>8200</v>
      </c>
      <c r="H105" s="197">
        <v>15688</v>
      </c>
    </row>
    <row r="106" spans="1:8" ht="17.25" customHeight="1" thickBot="1" x14ac:dyDescent="0.3">
      <c r="A106" s="98" t="s">
        <v>52</v>
      </c>
      <c r="B106" s="7">
        <v>11792</v>
      </c>
      <c r="C106" s="7">
        <v>9929</v>
      </c>
      <c r="D106" s="7">
        <v>12600</v>
      </c>
      <c r="E106" s="7">
        <v>13600</v>
      </c>
      <c r="F106" s="204">
        <v>10000</v>
      </c>
      <c r="G106" s="211">
        <v>10058</v>
      </c>
      <c r="H106" s="204">
        <f t="shared" ref="H106" si="5">H107</f>
        <v>12769</v>
      </c>
    </row>
    <row r="107" spans="1:8" ht="17.25" customHeight="1" thickBot="1" x14ac:dyDescent="0.3">
      <c r="A107" s="96" t="s">
        <v>44</v>
      </c>
      <c r="B107" s="4">
        <v>11792</v>
      </c>
      <c r="C107" s="4">
        <v>9929</v>
      </c>
      <c r="D107" s="4">
        <v>12600</v>
      </c>
      <c r="E107" s="4">
        <v>13600</v>
      </c>
      <c r="F107" s="197">
        <v>10000</v>
      </c>
      <c r="G107" s="212">
        <v>10058</v>
      </c>
      <c r="H107" s="197">
        <v>12769</v>
      </c>
    </row>
    <row r="108" spans="1:8" ht="18" customHeight="1" thickBot="1" x14ac:dyDescent="0.3">
      <c r="A108" s="98" t="s">
        <v>53</v>
      </c>
      <c r="B108" s="7">
        <v>673</v>
      </c>
      <c r="C108" s="7">
        <v>217</v>
      </c>
      <c r="D108" s="7">
        <f>D109+D110</f>
        <v>2000</v>
      </c>
      <c r="E108" s="7">
        <f>E109+E110</f>
        <v>2000</v>
      </c>
      <c r="F108" s="204">
        <f t="shared" ref="F108" si="6">F109+F110</f>
        <v>1400</v>
      </c>
      <c r="G108" s="211">
        <v>2000</v>
      </c>
      <c r="H108" s="204">
        <f t="shared" ref="H108" si="7">H109+H110</f>
        <v>1130</v>
      </c>
    </row>
    <row r="109" spans="1:8" ht="17.25" customHeight="1" thickBot="1" x14ac:dyDescent="0.3">
      <c r="A109" s="96" t="s">
        <v>37</v>
      </c>
      <c r="B109" s="6">
        <v>500</v>
      </c>
      <c r="C109" s="6"/>
      <c r="D109" s="1">
        <v>2000</v>
      </c>
      <c r="E109" s="1">
        <v>0</v>
      </c>
      <c r="F109" s="205">
        <v>1200</v>
      </c>
      <c r="G109" s="161"/>
      <c r="H109" s="159"/>
    </row>
    <row r="110" spans="1:8" ht="17.25" customHeight="1" thickBot="1" x14ac:dyDescent="0.3">
      <c r="A110" s="96" t="s">
        <v>92</v>
      </c>
      <c r="B110" s="4">
        <v>173</v>
      </c>
      <c r="C110" s="4">
        <v>217</v>
      </c>
      <c r="D110" s="4"/>
      <c r="E110" s="4">
        <v>2000</v>
      </c>
      <c r="F110" s="197">
        <v>200</v>
      </c>
      <c r="G110" s="212">
        <v>2000</v>
      </c>
      <c r="H110" s="197">
        <v>1130</v>
      </c>
    </row>
    <row r="111" spans="1:8" ht="17.25" customHeight="1" thickBot="1" x14ac:dyDescent="0.3">
      <c r="A111" s="98" t="s">
        <v>54</v>
      </c>
      <c r="B111" s="7">
        <v>8224</v>
      </c>
      <c r="C111" s="7">
        <v>3667</v>
      </c>
      <c r="D111" s="7">
        <f>D112</f>
        <v>3500</v>
      </c>
      <c r="E111" s="7">
        <f>E112</f>
        <v>3600</v>
      </c>
      <c r="F111" s="204">
        <v>3500</v>
      </c>
      <c r="G111" s="211">
        <v>2300</v>
      </c>
      <c r="H111" s="204">
        <f t="shared" ref="H111" si="8">H112</f>
        <v>3719</v>
      </c>
    </row>
    <row r="112" spans="1:8" ht="17.25" customHeight="1" thickBot="1" x14ac:dyDescent="0.3">
      <c r="A112" s="96" t="s">
        <v>55</v>
      </c>
      <c r="B112" s="4">
        <v>8224</v>
      </c>
      <c r="C112" s="4">
        <v>3667</v>
      </c>
      <c r="D112" s="4">
        <v>3500</v>
      </c>
      <c r="E112" s="4">
        <v>3600</v>
      </c>
      <c r="F112" s="197">
        <v>3500</v>
      </c>
      <c r="G112" s="212">
        <v>2300</v>
      </c>
      <c r="H112" s="197">
        <v>3719</v>
      </c>
    </row>
    <row r="113" spans="1:9" ht="17.25" customHeight="1" thickBot="1" x14ac:dyDescent="0.3">
      <c r="A113" s="98" t="s">
        <v>56</v>
      </c>
      <c r="B113" s="7">
        <v>5044</v>
      </c>
      <c r="C113" s="7">
        <v>5076</v>
      </c>
      <c r="D113" s="7">
        <f>D114+D115</f>
        <v>36000</v>
      </c>
      <c r="E113" s="7">
        <f>E114+E115</f>
        <v>11000</v>
      </c>
      <c r="F113" s="204">
        <f t="shared" ref="F113" si="9">F114+F115</f>
        <v>8200</v>
      </c>
      <c r="G113" s="211">
        <v>5400</v>
      </c>
      <c r="H113" s="204">
        <v>5400</v>
      </c>
    </row>
    <row r="114" spans="1:9" ht="17.25" customHeight="1" thickBot="1" x14ac:dyDescent="0.3">
      <c r="A114" s="96" t="s">
        <v>44</v>
      </c>
      <c r="B114" s="4">
        <v>44</v>
      </c>
      <c r="C114" s="4">
        <v>76</v>
      </c>
      <c r="D114" s="1">
        <v>31000</v>
      </c>
      <c r="E114" s="1">
        <v>3000</v>
      </c>
      <c r="F114" s="206">
        <v>200</v>
      </c>
      <c r="G114" s="219">
        <v>400</v>
      </c>
      <c r="H114" s="197">
        <v>400</v>
      </c>
    </row>
    <row r="115" spans="1:9" ht="17.25" customHeight="1" thickBot="1" x14ac:dyDescent="0.3">
      <c r="A115" s="96" t="s">
        <v>57</v>
      </c>
      <c r="B115" s="6">
        <v>5000</v>
      </c>
      <c r="C115" s="6">
        <v>5000</v>
      </c>
      <c r="D115" s="4">
        <v>5000</v>
      </c>
      <c r="E115" s="4">
        <v>8000</v>
      </c>
      <c r="F115" s="197">
        <v>8000</v>
      </c>
      <c r="G115" s="212">
        <v>5000</v>
      </c>
      <c r="H115" s="220">
        <v>5000</v>
      </c>
    </row>
    <row r="116" spans="1:9" ht="17.25" customHeight="1" thickBot="1" x14ac:dyDescent="0.3">
      <c r="A116" s="96" t="s">
        <v>98</v>
      </c>
      <c r="B116" s="184"/>
      <c r="C116" s="38">
        <v>10</v>
      </c>
      <c r="D116" s="4"/>
      <c r="E116" s="4"/>
      <c r="F116" s="130"/>
      <c r="G116" s="113"/>
      <c r="H116" s="131"/>
    </row>
    <row r="117" spans="1:9" ht="17.25" customHeight="1" thickBot="1" x14ac:dyDescent="0.3">
      <c r="A117" s="96" t="s">
        <v>44</v>
      </c>
      <c r="B117" s="185"/>
      <c r="C117" s="38"/>
      <c r="D117" s="4"/>
      <c r="E117" s="4"/>
      <c r="F117" s="130"/>
      <c r="G117" s="113"/>
      <c r="H117" s="131"/>
    </row>
    <row r="118" spans="1:9" ht="17.25" customHeight="1" thickBot="1" x14ac:dyDescent="0.3">
      <c r="A118" s="96" t="s">
        <v>99</v>
      </c>
      <c r="B118" s="185"/>
      <c r="C118" s="38">
        <v>10</v>
      </c>
      <c r="D118" s="4"/>
      <c r="E118" s="4"/>
      <c r="F118" s="130"/>
      <c r="G118" s="113"/>
      <c r="H118" s="131"/>
    </row>
    <row r="119" spans="1:9" ht="17.25" customHeight="1" thickBot="1" x14ac:dyDescent="0.3">
      <c r="A119" s="95" t="s">
        <v>58</v>
      </c>
      <c r="B119" s="7">
        <v>71318</v>
      </c>
      <c r="C119" s="7">
        <v>87646</v>
      </c>
      <c r="D119" s="7">
        <f>D120+D121+D122+D123</f>
        <v>65970</v>
      </c>
      <c r="E119" s="7">
        <f>E120+E121+E122+E123</f>
        <v>63860</v>
      </c>
      <c r="F119" s="204">
        <f t="shared" ref="F119" si="10">F120+F121+F122+F123</f>
        <v>62850</v>
      </c>
      <c r="G119" s="211">
        <v>62917</v>
      </c>
      <c r="H119" s="204">
        <f>H120+H121+H122+H123</f>
        <v>61909</v>
      </c>
    </row>
    <row r="120" spans="1:9" ht="17.25" customHeight="1" thickBot="1" x14ac:dyDescent="0.3">
      <c r="A120" s="96" t="s">
        <v>35</v>
      </c>
      <c r="B120" s="186">
        <v>47374</v>
      </c>
      <c r="C120" s="59">
        <v>54302</v>
      </c>
      <c r="D120" s="4">
        <v>42800</v>
      </c>
      <c r="E120" s="4">
        <v>42800</v>
      </c>
      <c r="F120" s="197">
        <v>40000</v>
      </c>
      <c r="G120" s="212">
        <v>40500</v>
      </c>
      <c r="H120" s="197">
        <v>40855</v>
      </c>
    </row>
    <row r="121" spans="1:9" ht="17.25" customHeight="1" thickBot="1" x14ac:dyDescent="0.3">
      <c r="A121" s="96" t="s">
        <v>41</v>
      </c>
      <c r="B121" s="4">
        <v>17595</v>
      </c>
      <c r="C121" s="57">
        <v>20674</v>
      </c>
      <c r="D121" s="4">
        <v>14622</v>
      </c>
      <c r="E121" s="4">
        <v>13800</v>
      </c>
      <c r="F121" s="197">
        <v>14850</v>
      </c>
      <c r="G121" s="212">
        <v>14000</v>
      </c>
      <c r="H121" s="197">
        <v>11883</v>
      </c>
    </row>
    <row r="122" spans="1:9" ht="17.25" customHeight="1" thickBot="1" x14ac:dyDescent="0.3">
      <c r="A122" s="96" t="s">
        <v>59</v>
      </c>
      <c r="B122" s="4">
        <v>339</v>
      </c>
      <c r="C122" s="57">
        <v>2017</v>
      </c>
      <c r="D122" s="6">
        <v>150</v>
      </c>
      <c r="E122" s="6">
        <v>0</v>
      </c>
      <c r="F122" s="207">
        <v>1500</v>
      </c>
      <c r="G122" s="156"/>
      <c r="H122" s="206">
        <v>783</v>
      </c>
    </row>
    <row r="123" spans="1:9" ht="17.25" customHeight="1" thickBot="1" x14ac:dyDescent="0.3">
      <c r="A123" s="96" t="s">
        <v>38</v>
      </c>
      <c r="B123" s="4">
        <v>6010</v>
      </c>
      <c r="C123" s="57">
        <v>10653</v>
      </c>
      <c r="D123" s="4">
        <v>8398</v>
      </c>
      <c r="E123" s="4">
        <v>7260</v>
      </c>
      <c r="F123" s="197">
        <v>6500</v>
      </c>
      <c r="G123" s="212">
        <v>8417</v>
      </c>
      <c r="H123" s="197">
        <v>8388</v>
      </c>
      <c r="I123" s="109"/>
    </row>
    <row r="124" spans="1:9" ht="17.25" customHeight="1" thickBot="1" x14ac:dyDescent="0.3">
      <c r="A124" s="98" t="s">
        <v>60</v>
      </c>
      <c r="B124" s="7">
        <v>68166</v>
      </c>
      <c r="C124" s="187">
        <v>91828</v>
      </c>
      <c r="D124" s="7">
        <f>D125+D126+D127</f>
        <v>71730</v>
      </c>
      <c r="E124" s="7">
        <f>E125+E126+E127</f>
        <v>70901</v>
      </c>
      <c r="F124" s="204">
        <v>92213</v>
      </c>
      <c r="G124" s="211">
        <v>85400</v>
      </c>
      <c r="H124" s="204">
        <f>H125+H126+H127+H128</f>
        <v>79734</v>
      </c>
    </row>
    <row r="125" spans="1:9" ht="17.25" customHeight="1" thickBot="1" x14ac:dyDescent="0.3">
      <c r="A125" s="96" t="s">
        <v>61</v>
      </c>
      <c r="B125" s="4">
        <v>44603</v>
      </c>
      <c r="C125" s="57">
        <v>50388</v>
      </c>
      <c r="D125" s="4">
        <v>47000</v>
      </c>
      <c r="E125" s="4">
        <v>51087</v>
      </c>
      <c r="F125" s="197">
        <v>52500</v>
      </c>
      <c r="G125" s="212">
        <v>53747</v>
      </c>
      <c r="H125" s="197">
        <v>51804</v>
      </c>
    </row>
    <row r="126" spans="1:9" ht="17.25" customHeight="1" thickBot="1" x14ac:dyDescent="0.3">
      <c r="A126" s="96" t="s">
        <v>62</v>
      </c>
      <c r="B126" s="4">
        <v>17463</v>
      </c>
      <c r="C126" s="57">
        <v>22113</v>
      </c>
      <c r="D126" s="4">
        <v>17000</v>
      </c>
      <c r="E126" s="4">
        <v>15882</v>
      </c>
      <c r="F126" s="197">
        <v>22000</v>
      </c>
      <c r="G126" s="212">
        <v>18750</v>
      </c>
      <c r="H126" s="197">
        <v>15839</v>
      </c>
    </row>
    <row r="127" spans="1:9" ht="17.25" customHeight="1" thickBot="1" x14ac:dyDescent="0.3">
      <c r="A127" s="96" t="s">
        <v>38</v>
      </c>
      <c r="B127" s="4">
        <v>6100</v>
      </c>
      <c r="C127" s="57">
        <v>15037</v>
      </c>
      <c r="D127" s="4">
        <v>7730</v>
      </c>
      <c r="E127" s="4">
        <v>3932</v>
      </c>
      <c r="F127" s="197">
        <v>15000</v>
      </c>
      <c r="G127" s="212">
        <v>12903</v>
      </c>
      <c r="H127" s="197">
        <v>11271</v>
      </c>
    </row>
    <row r="128" spans="1:9" ht="17.25" customHeight="1" thickBot="1" x14ac:dyDescent="0.3">
      <c r="A128" s="96" t="s">
        <v>57</v>
      </c>
      <c r="B128" s="6"/>
      <c r="C128" s="60">
        <v>4290</v>
      </c>
      <c r="D128" s="6"/>
      <c r="E128" s="6">
        <v>0</v>
      </c>
      <c r="F128" s="200">
        <v>2713</v>
      </c>
      <c r="G128" s="116"/>
      <c r="H128" s="197">
        <v>820</v>
      </c>
    </row>
    <row r="129" spans="1:8" ht="17.25" customHeight="1" thickBot="1" x14ac:dyDescent="0.3">
      <c r="A129" s="98" t="s">
        <v>90</v>
      </c>
      <c r="B129" s="21">
        <v>4332</v>
      </c>
      <c r="C129" s="21">
        <v>4992</v>
      </c>
      <c r="D129" s="21">
        <v>4826</v>
      </c>
      <c r="E129" s="21">
        <v>4826</v>
      </c>
      <c r="F129" s="208">
        <v>5336</v>
      </c>
      <c r="G129" s="221">
        <v>4216</v>
      </c>
      <c r="H129" s="208">
        <f t="shared" ref="H129" si="11">H130</f>
        <v>5346</v>
      </c>
    </row>
    <row r="130" spans="1:8" ht="17.25" customHeight="1" thickBot="1" x14ac:dyDescent="0.3">
      <c r="A130" s="96" t="s">
        <v>38</v>
      </c>
      <c r="B130" s="4">
        <v>4332</v>
      </c>
      <c r="C130" s="4">
        <v>4992</v>
      </c>
      <c r="D130" s="4">
        <v>4826</v>
      </c>
      <c r="E130" s="4">
        <v>4826</v>
      </c>
      <c r="F130" s="197">
        <v>5336</v>
      </c>
      <c r="G130" s="212">
        <v>4216</v>
      </c>
      <c r="H130" s="197">
        <v>5346</v>
      </c>
    </row>
    <row r="131" spans="1:8" ht="17.25" customHeight="1" thickBot="1" x14ac:dyDescent="0.3">
      <c r="A131" s="98" t="s">
        <v>63</v>
      </c>
      <c r="B131" s="7">
        <v>1762</v>
      </c>
      <c r="C131" s="7">
        <v>1112</v>
      </c>
      <c r="D131" s="7">
        <f>D132+D133</f>
        <v>2600</v>
      </c>
      <c r="E131" s="7">
        <f>E132+E133</f>
        <v>2000</v>
      </c>
      <c r="F131" s="204">
        <f t="shared" ref="F131" si="12">F132+F133</f>
        <v>1600</v>
      </c>
      <c r="G131" s="211">
        <v>2600</v>
      </c>
      <c r="H131" s="204">
        <f t="shared" ref="H131" si="13">H132+H133</f>
        <v>2428</v>
      </c>
    </row>
    <row r="132" spans="1:8" ht="17.25" customHeight="1" thickBot="1" x14ac:dyDescent="0.3">
      <c r="A132" s="96" t="s">
        <v>38</v>
      </c>
      <c r="B132" s="4">
        <v>1262</v>
      </c>
      <c r="C132" s="4">
        <v>1112</v>
      </c>
      <c r="D132" s="4">
        <v>1800</v>
      </c>
      <c r="E132" s="4">
        <v>2000</v>
      </c>
      <c r="F132" s="197">
        <v>1200</v>
      </c>
      <c r="G132" s="212">
        <v>1800</v>
      </c>
      <c r="H132" s="197">
        <v>1728</v>
      </c>
    </row>
    <row r="133" spans="1:8" ht="17.25" customHeight="1" thickBot="1" x14ac:dyDescent="0.3">
      <c r="A133" s="97" t="s">
        <v>59</v>
      </c>
      <c r="B133" s="6">
        <v>500</v>
      </c>
      <c r="C133" s="6"/>
      <c r="D133" s="6">
        <v>800</v>
      </c>
      <c r="E133" s="6"/>
      <c r="F133" s="197">
        <v>400</v>
      </c>
      <c r="G133" s="212">
        <v>800</v>
      </c>
      <c r="H133" s="197">
        <v>700</v>
      </c>
    </row>
    <row r="134" spans="1:8" ht="17.25" customHeight="1" thickBot="1" x14ac:dyDescent="0.3">
      <c r="A134" s="72"/>
      <c r="B134" s="101"/>
      <c r="C134" s="101"/>
      <c r="D134" s="101"/>
      <c r="E134" s="101"/>
      <c r="F134" s="163"/>
      <c r="G134" s="164"/>
      <c r="H134" s="165"/>
    </row>
    <row r="135" spans="1:8" ht="17.25" customHeight="1" x14ac:dyDescent="0.25">
      <c r="A135" s="71" t="s">
        <v>0</v>
      </c>
      <c r="B135" s="49" t="s">
        <v>1</v>
      </c>
      <c r="C135" s="75" t="s">
        <v>1</v>
      </c>
      <c r="D135" s="49" t="s">
        <v>3</v>
      </c>
      <c r="E135" s="76" t="s">
        <v>2</v>
      </c>
      <c r="F135" s="49" t="s">
        <v>3</v>
      </c>
      <c r="G135" s="50" t="s">
        <v>3</v>
      </c>
      <c r="H135" s="50" t="s">
        <v>119</v>
      </c>
    </row>
    <row r="136" spans="1:8" ht="17.25" customHeight="1" thickBot="1" x14ac:dyDescent="0.3">
      <c r="A136" s="97" t="s">
        <v>0</v>
      </c>
      <c r="B136" s="188" t="s">
        <v>120</v>
      </c>
      <c r="C136" s="51" t="s">
        <v>4</v>
      </c>
      <c r="D136" s="51" t="s">
        <v>80</v>
      </c>
      <c r="E136" s="51" t="s">
        <v>123</v>
      </c>
      <c r="F136" s="51" t="s">
        <v>95</v>
      </c>
      <c r="G136" s="52" t="s">
        <v>121</v>
      </c>
      <c r="H136" s="77" t="s">
        <v>122</v>
      </c>
    </row>
    <row r="137" spans="1:8" ht="17.25" customHeight="1" thickBot="1" x14ac:dyDescent="0.3">
      <c r="A137" s="95" t="s">
        <v>105</v>
      </c>
      <c r="B137" s="7">
        <v>4392</v>
      </c>
      <c r="C137" s="7">
        <v>7990</v>
      </c>
      <c r="D137" s="7">
        <f>D138+D139</f>
        <v>3750</v>
      </c>
      <c r="E137" s="7">
        <f>E138+E139</f>
        <v>13505</v>
      </c>
      <c r="F137" s="134">
        <f t="shared" ref="F137" si="14">F138+F139</f>
        <v>0</v>
      </c>
      <c r="G137" s="211">
        <v>3400</v>
      </c>
      <c r="H137" s="204">
        <f t="shared" ref="H137" si="15">H138+H139</f>
        <v>5277</v>
      </c>
    </row>
    <row r="138" spans="1:8" ht="17.25" customHeight="1" thickBot="1" x14ac:dyDescent="0.3">
      <c r="A138" s="102" t="s">
        <v>38</v>
      </c>
      <c r="B138" s="12">
        <v>213</v>
      </c>
      <c r="C138" s="12">
        <v>166</v>
      </c>
      <c r="D138" s="24">
        <v>200</v>
      </c>
      <c r="E138" s="24">
        <v>835</v>
      </c>
      <c r="F138" s="166"/>
      <c r="G138" s="222">
        <v>350</v>
      </c>
      <c r="H138" s="223">
        <v>797</v>
      </c>
    </row>
    <row r="139" spans="1:8" ht="17.25" customHeight="1" thickBot="1" x14ac:dyDescent="0.3">
      <c r="A139" s="22" t="s">
        <v>73</v>
      </c>
      <c r="B139" s="23">
        <v>4179</v>
      </c>
      <c r="C139" s="23">
        <v>7824</v>
      </c>
      <c r="D139" s="25">
        <v>3550</v>
      </c>
      <c r="E139" s="25">
        <v>12670</v>
      </c>
      <c r="F139" s="167"/>
      <c r="G139" s="224">
        <v>3050</v>
      </c>
      <c r="H139" s="225">
        <v>4480</v>
      </c>
    </row>
    <row r="140" spans="1:8" ht="17.25" customHeight="1" thickBot="1" x14ac:dyDescent="0.3">
      <c r="A140" s="94" t="s">
        <v>64</v>
      </c>
      <c r="B140" s="14">
        <f>B142+B146</f>
        <v>54250</v>
      </c>
      <c r="C140" s="14">
        <v>54576</v>
      </c>
      <c r="D140" s="9">
        <v>134850</v>
      </c>
      <c r="E140" s="9">
        <v>134610</v>
      </c>
      <c r="F140" s="204">
        <v>40000</v>
      </c>
      <c r="G140" s="111"/>
      <c r="H140" s="134"/>
    </row>
    <row r="141" spans="1:8" ht="17.25" customHeight="1" thickBot="1" x14ac:dyDescent="0.3">
      <c r="A141" s="94" t="s">
        <v>104</v>
      </c>
      <c r="B141" s="14"/>
      <c r="C141" s="14">
        <v>19137</v>
      </c>
      <c r="D141" s="9">
        <v>55000</v>
      </c>
      <c r="E141" s="9">
        <v>68981</v>
      </c>
      <c r="F141" s="134"/>
      <c r="G141" s="111"/>
      <c r="H141" s="134"/>
    </row>
    <row r="142" spans="1:8" ht="17.25" customHeight="1" thickBot="1" x14ac:dyDescent="0.3">
      <c r="A142" s="95" t="s">
        <v>65</v>
      </c>
      <c r="B142" s="7">
        <v>54250</v>
      </c>
      <c r="C142" s="7"/>
      <c r="D142" s="9">
        <f>D143</f>
        <v>66850</v>
      </c>
      <c r="E142" s="9">
        <f>E143</f>
        <v>30999</v>
      </c>
      <c r="F142" s="209">
        <v>40000</v>
      </c>
      <c r="G142" s="169"/>
      <c r="H142" s="168"/>
    </row>
    <row r="143" spans="1:8" ht="26.25" thickBot="1" x14ac:dyDescent="0.3">
      <c r="A143" s="96" t="s">
        <v>118</v>
      </c>
      <c r="B143" s="4">
        <v>34003</v>
      </c>
      <c r="C143" s="4">
        <v>439</v>
      </c>
      <c r="D143" s="1">
        <v>66850</v>
      </c>
      <c r="E143" s="1">
        <v>30999</v>
      </c>
      <c r="F143" s="197">
        <v>40000</v>
      </c>
      <c r="G143" s="113"/>
      <c r="H143" s="162"/>
    </row>
    <row r="144" spans="1:8" ht="15.75" thickBot="1" x14ac:dyDescent="0.3">
      <c r="A144" s="96" t="s">
        <v>113</v>
      </c>
      <c r="B144" s="4"/>
      <c r="C144" s="4">
        <v>35000</v>
      </c>
      <c r="D144" s="189"/>
      <c r="E144" s="190"/>
      <c r="F144" s="130"/>
      <c r="G144" s="113"/>
      <c r="H144" s="162"/>
    </row>
    <row r="145" spans="1:8" ht="15.75" thickBot="1" x14ac:dyDescent="0.3">
      <c r="A145" s="96" t="s">
        <v>112</v>
      </c>
      <c r="B145" s="4"/>
      <c r="C145" s="4"/>
      <c r="D145" s="1">
        <v>13000</v>
      </c>
      <c r="E145" s="1">
        <v>32508</v>
      </c>
      <c r="F145" s="130"/>
      <c r="G145" s="113"/>
      <c r="H145" s="162"/>
    </row>
    <row r="146" spans="1:8" ht="17.25" customHeight="1" thickBot="1" x14ac:dyDescent="0.3">
      <c r="A146" s="98" t="s">
        <v>125</v>
      </c>
      <c r="B146" s="14"/>
      <c r="C146" s="14"/>
      <c r="D146" s="9">
        <f>D147+D148</f>
        <v>0</v>
      </c>
      <c r="E146" s="9">
        <v>2122</v>
      </c>
      <c r="F146" s="170"/>
      <c r="G146" s="169"/>
      <c r="H146" s="134"/>
    </row>
    <row r="147" spans="1:8" ht="17.25" customHeight="1" thickBot="1" x14ac:dyDescent="0.3">
      <c r="A147" s="96" t="s">
        <v>101</v>
      </c>
      <c r="B147" s="6">
        <v>0</v>
      </c>
      <c r="C147" s="6"/>
      <c r="D147" s="1">
        <v>0</v>
      </c>
      <c r="E147" s="1">
        <v>0</v>
      </c>
      <c r="F147" s="162"/>
      <c r="G147" s="161"/>
      <c r="H147" s="130"/>
    </row>
    <row r="148" spans="1:8" ht="27" customHeight="1" thickBot="1" x14ac:dyDescent="0.3">
      <c r="A148" s="96" t="s">
        <v>100</v>
      </c>
      <c r="B148" s="4">
        <v>20248</v>
      </c>
      <c r="C148" s="4"/>
      <c r="D148" s="13">
        <v>0</v>
      </c>
      <c r="E148" s="13">
        <v>2122</v>
      </c>
      <c r="F148" s="171"/>
      <c r="G148" s="172"/>
      <c r="H148" s="130"/>
    </row>
    <row r="149" spans="1:8" ht="17.25" customHeight="1" thickBot="1" x14ac:dyDescent="0.3">
      <c r="A149" s="103" t="s">
        <v>96</v>
      </c>
      <c r="B149" s="8">
        <v>719107</v>
      </c>
      <c r="C149" s="8">
        <v>750683</v>
      </c>
      <c r="D149" s="8">
        <v>697896</v>
      </c>
      <c r="E149" s="8">
        <v>729961</v>
      </c>
      <c r="F149" s="210">
        <v>608090</v>
      </c>
      <c r="G149" s="226">
        <v>579550</v>
      </c>
      <c r="H149" s="210">
        <f>H75+H80+H84+H86+H91+H93+H95+H97+H99+H106+H108+H111+H113+H119+H124+H131+H137+H140+H129</f>
        <v>588580</v>
      </c>
    </row>
    <row r="150" spans="1:8" ht="17.25" customHeight="1" thickBot="1" x14ac:dyDescent="0.3">
      <c r="A150" s="104" t="s">
        <v>66</v>
      </c>
      <c r="B150" s="105">
        <f t="shared" ref="B150" si="16">B69-B149</f>
        <v>79409</v>
      </c>
      <c r="C150" s="105"/>
      <c r="D150" s="105">
        <v>0</v>
      </c>
      <c r="E150" s="105"/>
      <c r="F150" s="105">
        <f t="shared" ref="F150" si="17">F69-F149</f>
        <v>0</v>
      </c>
      <c r="G150" s="106"/>
      <c r="H150" s="105">
        <f t="shared" ref="H150" si="18">H69-H149</f>
        <v>0</v>
      </c>
    </row>
  </sheetData>
  <mergeCells count="1">
    <mergeCell ref="A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4" manualBreakCount="4">
    <brk id="31" max="16383" man="1"/>
    <brk id="71" max="16383" man="1"/>
    <brk id="100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Aktuálne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2020-11-25T13:38:01Z</cp:lastPrinted>
  <dcterms:created xsi:type="dcterms:W3CDTF">2016-11-10T08:58:02Z</dcterms:created>
  <dcterms:modified xsi:type="dcterms:W3CDTF">2020-11-25T13:39:58Z</dcterms:modified>
</cp:coreProperties>
</file>